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codeName="ThisWorkbook"/>
  <mc:AlternateContent xmlns:mc="http://schemas.openxmlformats.org/markup-compatibility/2006">
    <mc:Choice Requires="x15">
      <x15ac:absPath xmlns:x15ac="http://schemas.microsoft.com/office/spreadsheetml/2010/11/ac" url="U:\CGA\1. MARCHES PUBLICS\2022\Marché de Travaux\4. S - Remplacement des menuiseries extérieures - Ecole d'Elouges\Publication\"/>
    </mc:Choice>
  </mc:AlternateContent>
  <xr:revisionPtr revIDLastSave="0" documentId="8_{0C49099F-AFA6-4416-8F4A-44725EDDC079}" xr6:coauthVersionLast="45" xr6:coauthVersionMax="45" xr10:uidLastSave="{00000000-0000-0000-0000-000000000000}"/>
  <workbookProtection lockStructure="1"/>
  <bookViews>
    <workbookView xWindow="-108" yWindow="-108" windowWidth="23256" windowHeight="12600" activeTab="1" xr2:uid="{00000000-000D-0000-FFFF-FFFF00000000}"/>
  </bookViews>
  <sheets>
    <sheet name="Aperçu Offre" sheetId="1" r:id="rId1"/>
    <sheet name="Postes" sheetId="2" r:id="rId2"/>
    <sheet name="Omissions" sheetId="3" r:id="rId3"/>
    <sheet name="3P" sheetId="4" r:id="rId4"/>
    <sheet name="Légende" sheetId="5" r:id="rId5"/>
  </sheets>
  <definedNames>
    <definedName name="_xlnm.Print_Titles" localSheetId="1">Postes!$4:$4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3" l="1"/>
  <c r="G13" i="3" s="1"/>
  <c r="E12" i="3"/>
  <c r="G12" i="3" s="1"/>
  <c r="E11" i="3"/>
  <c r="G11" i="3" s="1"/>
  <c r="E10" i="3"/>
  <c r="G10" i="3" s="1"/>
  <c r="E9" i="3"/>
  <c r="G9" i="3" s="1"/>
  <c r="E8" i="3"/>
  <c r="G8" i="3" s="1"/>
  <c r="E7" i="3"/>
  <c r="G7" i="3" s="1"/>
  <c r="E6" i="3"/>
  <c r="G6" i="3" s="1"/>
  <c r="E5" i="3"/>
  <c r="G5" i="3" s="1"/>
  <c r="E4" i="3"/>
  <c r="G4" i="3" s="1"/>
  <c r="Y80" i="2"/>
  <c r="X80" i="2"/>
  <c r="V80" i="2"/>
  <c r="T80" i="2"/>
  <c r="R80" i="2"/>
  <c r="M79" i="2"/>
  <c r="O79" i="2" s="1"/>
  <c r="J79" i="2"/>
  <c r="O78" i="2"/>
  <c r="M78" i="2"/>
  <c r="J78" i="2"/>
  <c r="M77" i="2"/>
  <c r="O77" i="2" s="1"/>
  <c r="J77" i="2"/>
  <c r="M76" i="2"/>
  <c r="O76" i="2" s="1"/>
  <c r="J76" i="2"/>
  <c r="M75" i="2"/>
  <c r="O75" i="2" s="1"/>
  <c r="J75" i="2"/>
  <c r="O73" i="2"/>
  <c r="M73" i="2"/>
  <c r="J73" i="2"/>
  <c r="Y69" i="2"/>
  <c r="X69" i="2"/>
  <c r="V69" i="2"/>
  <c r="T69" i="2"/>
  <c r="R69" i="2"/>
  <c r="M68" i="2"/>
  <c r="O68" i="2" s="1"/>
  <c r="J68" i="2"/>
  <c r="O67" i="2"/>
  <c r="M67" i="2"/>
  <c r="J67" i="2"/>
  <c r="M66" i="2"/>
  <c r="O66" i="2" s="1"/>
  <c r="J66" i="2"/>
  <c r="M65" i="2"/>
  <c r="O65" i="2" s="1"/>
  <c r="J65" i="2"/>
  <c r="M64" i="2"/>
  <c r="O64" i="2" s="1"/>
  <c r="J64" i="2"/>
  <c r="O63" i="2"/>
  <c r="M63" i="2"/>
  <c r="J63" i="2"/>
  <c r="M62" i="2"/>
  <c r="O62" i="2" s="1"/>
  <c r="J62" i="2"/>
  <c r="M61" i="2"/>
  <c r="O61" i="2" s="1"/>
  <c r="J61" i="2"/>
  <c r="M60" i="2"/>
  <c r="O60" i="2" s="1"/>
  <c r="J60" i="2"/>
  <c r="O59" i="2"/>
  <c r="M59" i="2"/>
  <c r="J59" i="2"/>
  <c r="M58" i="2"/>
  <c r="O58" i="2" s="1"/>
  <c r="J58" i="2"/>
  <c r="M57" i="2"/>
  <c r="O57" i="2" s="1"/>
  <c r="J57" i="2"/>
  <c r="M56" i="2"/>
  <c r="O56" i="2" s="1"/>
  <c r="J56" i="2"/>
  <c r="O55" i="2"/>
  <c r="M55" i="2"/>
  <c r="J55" i="2"/>
  <c r="M54" i="2"/>
  <c r="O54" i="2" s="1"/>
  <c r="J54" i="2"/>
  <c r="M53" i="2"/>
  <c r="O53" i="2" s="1"/>
  <c r="J53" i="2"/>
  <c r="M52" i="2"/>
  <c r="O52" i="2" s="1"/>
  <c r="J52" i="2"/>
  <c r="O51" i="2"/>
  <c r="M51" i="2"/>
  <c r="J51" i="2"/>
  <c r="M50" i="2"/>
  <c r="O50" i="2" s="1"/>
  <c r="J50" i="2"/>
  <c r="M49" i="2"/>
  <c r="O49" i="2" s="1"/>
  <c r="J49" i="2"/>
  <c r="M48" i="2"/>
  <c r="O48" i="2" s="1"/>
  <c r="J48" i="2"/>
  <c r="O47" i="2"/>
  <c r="M47" i="2"/>
  <c r="J47" i="2"/>
  <c r="M45" i="2"/>
  <c r="O45" i="2" s="1"/>
  <c r="J45" i="2"/>
  <c r="Y41" i="2"/>
  <c r="X41" i="2"/>
  <c r="V41" i="2"/>
  <c r="T41" i="2"/>
  <c r="R41" i="2"/>
  <c r="O40" i="2"/>
  <c r="M40" i="2"/>
  <c r="J40" i="2"/>
  <c r="M39" i="2"/>
  <c r="O39" i="2" s="1"/>
  <c r="J39" i="2"/>
  <c r="M38" i="2"/>
  <c r="O38" i="2" s="1"/>
  <c r="J38" i="2"/>
  <c r="M37" i="2"/>
  <c r="O37" i="2" s="1"/>
  <c r="J37" i="2"/>
  <c r="O36" i="2"/>
  <c r="M36" i="2"/>
  <c r="J36" i="2"/>
  <c r="M35" i="2"/>
  <c r="O35" i="2" s="1"/>
  <c r="J35" i="2"/>
  <c r="M34" i="2"/>
  <c r="O34" i="2" s="1"/>
  <c r="J34" i="2"/>
  <c r="M33" i="2"/>
  <c r="O33" i="2" s="1"/>
  <c r="J33" i="2"/>
  <c r="O32" i="2"/>
  <c r="M32" i="2"/>
  <c r="J32" i="2"/>
  <c r="M31" i="2"/>
  <c r="O31" i="2" s="1"/>
  <c r="J31" i="2"/>
  <c r="M30" i="2"/>
  <c r="O30" i="2" s="1"/>
  <c r="J30" i="2"/>
  <c r="M28" i="2"/>
  <c r="O28" i="2" s="1"/>
  <c r="J28" i="2"/>
  <c r="Y24" i="2"/>
  <c r="X24" i="2"/>
  <c r="V24" i="2"/>
  <c r="T24" i="2"/>
  <c r="R24" i="2"/>
  <c r="M23" i="2"/>
  <c r="O23" i="2" s="1"/>
  <c r="J23" i="2"/>
  <c r="O22" i="2"/>
  <c r="M22" i="2"/>
  <c r="J22" i="2"/>
  <c r="O21" i="2"/>
  <c r="M21" i="2"/>
  <c r="J21" i="2"/>
  <c r="M20" i="2"/>
  <c r="O20" i="2" s="1"/>
  <c r="J20" i="2"/>
  <c r="M19" i="2"/>
  <c r="O19" i="2" s="1"/>
  <c r="J19" i="2"/>
  <c r="O18" i="2"/>
  <c r="M18" i="2"/>
  <c r="J18" i="2"/>
  <c r="O17" i="2"/>
  <c r="M17" i="2"/>
  <c r="J17" i="2"/>
  <c r="M16" i="2"/>
  <c r="O16" i="2" s="1"/>
  <c r="J16" i="2"/>
  <c r="M15" i="2"/>
  <c r="O15" i="2" s="1"/>
  <c r="J15" i="2"/>
  <c r="O14" i="2"/>
  <c r="M14" i="2"/>
  <c r="J14" i="2"/>
  <c r="O13" i="2"/>
  <c r="M13" i="2"/>
  <c r="J13" i="2"/>
  <c r="M12" i="2"/>
  <c r="O12" i="2" s="1"/>
  <c r="J12" i="2"/>
  <c r="M11" i="2"/>
  <c r="O11" i="2" s="1"/>
  <c r="J11" i="2"/>
  <c r="O10" i="2"/>
  <c r="M10" i="2"/>
  <c r="J10" i="2"/>
  <c r="O8" i="2"/>
  <c r="M8" i="2"/>
  <c r="M24" i="2" s="1"/>
  <c r="J8" i="2"/>
  <c r="M83" i="2" l="1"/>
  <c r="E15" i="3"/>
  <c r="C23" i="1" s="1"/>
  <c r="M69" i="2"/>
  <c r="M80" i="2"/>
  <c r="M41" i="2"/>
  <c r="E14" i="3"/>
  <c r="M82" i="2"/>
  <c r="C17" i="1" l="1"/>
  <c r="C27" i="1" s="1"/>
  <c r="M84" i="2"/>
  <c r="C19" i="1" s="1"/>
  <c r="E16" i="3"/>
  <c r="C22" i="1"/>
  <c r="C24" i="1" s="1"/>
  <c r="C18" i="1" l="1"/>
  <c r="C28" i="1" s="1"/>
  <c r="C29" i="1"/>
</calcChain>
</file>

<file path=xl/sharedStrings.xml><?xml version="1.0" encoding="utf-8"?>
<sst xmlns="http://schemas.openxmlformats.org/spreadsheetml/2006/main" count="484" uniqueCount="201">
  <si>
    <t>Type</t>
  </si>
  <si>
    <t>3P</t>
  </si>
  <si>
    <t xml:space="preserve"> +</t>
  </si>
  <si>
    <t xml:space="preserve"> -</t>
  </si>
  <si>
    <t>A propos de 3P</t>
  </si>
  <si>
    <t>3P - Gestion des marchés publics par une application conviviale pour la gestion, le suivi et l'automatisation des dossiers d'achat des pouvoirs adjudicateurs soumis à la "Législation sur les Marchés Publics".</t>
  </si>
  <si>
    <t>3P englobe la gestion des dossiers de marché public de A à Z :</t>
  </si>
  <si>
    <t>Comme les nombreux utilisateurs de 3P, vous vous sentirez immédiatement à l'aise dans 3P. Ceci non seulement grâce à l'utilisation des technologies de pointe les plus modernes mais également grâce au fait que les utilisateurs actuels de 3P ont été impliqués depuis le début dans l'élaboration du programme, et qu'avec nous, ils ont jaugé toutes les fonctionnalités de 3P.</t>
  </si>
  <si>
    <t>Et enfin... 3P vous est proposé à des tarifs imbattables! 3P est donc à la portée de toutes les administrations publiques.</t>
  </si>
  <si>
    <t>Nous vous souhaitons une fructueuse utilisation de 3P !</t>
  </si>
  <si>
    <t>L'équipe de 3P</t>
  </si>
  <si>
    <t>Contact:</t>
  </si>
  <si>
    <t>Description</t>
  </si>
  <si>
    <t>Q</t>
  </si>
  <si>
    <t>PU en chiffres</t>
  </si>
  <si>
    <t>PU en lettres</t>
  </si>
  <si>
    <t>Total</t>
  </si>
  <si>
    <t>TVA %</t>
  </si>
  <si>
    <t xml:space="preserve">Total : </t>
  </si>
  <si>
    <t>TVA :</t>
  </si>
  <si>
    <t>Référence</t>
  </si>
  <si>
    <t>U</t>
  </si>
  <si>
    <t>OFFRE</t>
  </si>
  <si>
    <t>Marché</t>
  </si>
  <si>
    <t>Pouvoir adjudicateur</t>
  </si>
  <si>
    <t>Auteur de projet</t>
  </si>
  <si>
    <t>Total des postes</t>
  </si>
  <si>
    <t>HTVA</t>
  </si>
  <si>
    <t>TVA comprise</t>
  </si>
  <si>
    <t>TVA</t>
  </si>
  <si>
    <t>Total des omissions</t>
  </si>
  <si>
    <t>Total de l'Offre</t>
  </si>
  <si>
    <t>Lu et approuvé,</t>
  </si>
  <si>
    <t>Hors TVA</t>
  </si>
  <si>
    <t>Bureau d'études</t>
  </si>
  <si>
    <t>du budget à l'exécution</t>
  </si>
  <si>
    <t>3P est le seul programme sur le marché à proposer la gestion aussi bien de travaux que de fournitures et services, et ceci pour toutes les procédures, nationales ou européennes. Le suivi budgétaire (budget, crédits, subsides, amendes, cautions, ...), le suivi administratif ainsi que la génération de documents (tous les documents requis par la loi sont repris!), le suivi technique (métrés, états d'avancement, ...), toutes les opérations de calcul (prix anormaux, omissions, décompte final, ...) : tous sont repris dans le programme 3P, le seul programme vous proposant une gestion aussi complète de vos marchés publics.</t>
  </si>
  <si>
    <r>
      <t>3P est une application très conviviale et rapide, aussi bien à l'utilisation qu'à l'entretien. L'utilisate</t>
    </r>
    <r>
      <rPr>
        <sz val="10"/>
        <rFont val="Arial"/>
        <family val="2"/>
      </rPr>
      <t>ur ne rencontrera que très rarement un "sablier", les écrans s'affichent en quelques dizièmes de secondes. Grâce à la gestion automatique des versions, il n'est nul besoin d'un gestionnaire système pour 3P.</t>
    </r>
  </si>
  <si>
    <t>N°</t>
  </si>
  <si>
    <t>Total TVAC :</t>
  </si>
  <si>
    <t>Date</t>
  </si>
  <si>
    <t>3P a été élaboré en collaboration avec un groupe d'administrations publiques, allant des "autorités classiques" (communes, villes, autorités provinciales, ministères,...) aux entreprises d'intérêt public (tranports publics, gestion des eaux, ...) en passant par les entreprises publiques "commerciales". En bref, le programme est parfaitement adapté à tous les services publics.</t>
  </si>
  <si>
    <t>1. Titres</t>
  </si>
  <si>
    <t>Seules les colonnes suivantes sont importantes pour l'importation:</t>
  </si>
  <si>
    <t>Pour une ligne blanche, vous pouvez simplement laisser cette colonne vide.</t>
  </si>
  <si>
    <t>Référence au CSCH-type ou à votre propre numérotation.</t>
  </si>
  <si>
    <t>(Référence complémentaire)</t>
  </si>
  <si>
    <t>P.ex. pour mentionner qu'il s'agit d'un chapitre qui n'apparaît pas dans le CSCH-type</t>
  </si>
  <si>
    <t>2. Sous-totaux</t>
  </si>
  <si>
    <t xml:space="preserve">Pour les sous-totaux, seules les colonnes suivantes sont pertinentes pour l’import : </t>
  </si>
  <si>
    <t>Courte description, ex. « sous-total 1 : travaux d’égouttage »</t>
  </si>
  <si>
    <t>Total des postes ci-dessus (PUxQ). Important : ce total doit pouvoir être calculé dans excel via la fonction « Somme » !</t>
  </si>
  <si>
    <t>3. Postes</t>
  </si>
  <si>
    <t>Explication des colonnes</t>
  </si>
  <si>
    <t>Numérotation</t>
  </si>
  <si>
    <t>Numérotation (champ intègre non modifiable). Laisser cette colonne vide. 3P définit la numérotation suivant l'ordre des postes. Si vous avez votre propre numérotation, vous pouvez l'ajouter dans la colonne Référence (qui sert normalement à la référence du CSCH-type).</t>
  </si>
  <si>
    <t>Référence à un poste complémentaire dans le CSCH-type.</t>
  </si>
  <si>
    <t>Référence complémentaire</t>
  </si>
  <si>
    <t>P.ex. pour mentionner qu'il s'agit d'un poste qui n'apparaît pas dans le CSCH-type</t>
  </si>
  <si>
    <t>Description obligatoire du poste</t>
  </si>
  <si>
    <t>Unité</t>
  </si>
  <si>
    <t>Quantité du poste. Via ce champ, 3P différencie un poste d'un titre.</t>
  </si>
  <si>
    <t>PU</t>
  </si>
  <si>
    <t>Ce résultat est calculé par 3P et arrondi à 2 chiffres après la virgule</t>
  </si>
  <si>
    <t>TVA%</t>
  </si>
  <si>
    <t>Si vous ne complétez pas ceci, 3P suppose que vous reprenez le pourcentage standard de TVA de votre pouvoir adjudicateur (souvent 21%¨). Pour un poste sans TVA ou avec un autre pourcentage de TVA, veillez à compléter le pourcentage en question. Le total TVA par pourcentage est également arrondi à 2 chiffres après la virgule.</t>
  </si>
  <si>
    <t>Verviersstraat 1</t>
  </si>
  <si>
    <t>2000 Anvers</t>
  </si>
  <si>
    <t>Tél: 03/294.30.51</t>
  </si>
  <si>
    <t>Fax: 03/294.30.52</t>
  </si>
  <si>
    <t>info@3p.eu</t>
  </si>
  <si>
    <t>Lieu</t>
  </si>
  <si>
    <r>
      <t xml:space="preserve">Vous pouvez compléter ici suivant une des possibilités suivantes :
</t>
    </r>
    <r>
      <rPr>
        <b/>
        <sz val="10"/>
        <rFont val="Arial"/>
        <family val="2"/>
      </rPr>
      <t xml:space="preserve">o QP ou Q.P. : </t>
    </r>
    <r>
      <rPr>
        <sz val="10"/>
        <rFont val="Arial"/>
        <family val="2"/>
      </rPr>
      <t xml:space="preserve">un poste à </t>
    </r>
    <r>
      <rPr>
        <b/>
        <sz val="10"/>
        <rFont val="Arial"/>
        <family val="2"/>
      </rPr>
      <t>quantité présumée</t>
    </r>
    <r>
      <rPr>
        <sz val="10"/>
        <rFont val="Arial"/>
        <family val="2"/>
      </rPr>
      <t>. Ceci signifie que la quantité du poste ne peut être définie avec précision à l'avance dans le CSCH et qu'il ne peut donc être donné qu'une approximation. Pendant l'exécution, cette quantité peut s'avérer supérieure ou inférieure à la quantité présumée signifiée donc dans le CSCH. Lors du décompte final, le décompte de tous les QP est toujours fait séparément.</t>
    </r>
    <r>
      <rPr>
        <sz val="10"/>
        <rFont val="Arial"/>
        <family val="2"/>
      </rPr>
      <t xml:space="preserve">
</t>
    </r>
    <r>
      <rPr>
        <b/>
        <sz val="10"/>
        <rFont val="Arial"/>
        <family val="2"/>
      </rPr>
      <t>o QF ou Q.F.</t>
    </r>
    <r>
      <rPr>
        <sz val="10"/>
        <rFont val="Arial"/>
        <family val="2"/>
      </rPr>
      <t xml:space="preserve"> : un poste à </t>
    </r>
    <r>
      <rPr>
        <b/>
        <sz val="10"/>
        <rFont val="Arial"/>
        <family val="2"/>
      </rPr>
      <t>quantité forfaitaire</t>
    </r>
    <r>
      <rPr>
        <sz val="10"/>
        <rFont val="Arial"/>
        <family val="2"/>
      </rPr>
      <t xml:space="preserve">. Ceci signifie que la quantité du poste est définie avec exactitude dans le CSCH et ne peut en aucun cas être dépassée pendant l'exécution, sauf suite à l'approbation d'un décompte.
</t>
    </r>
    <r>
      <rPr>
        <b/>
        <sz val="10"/>
        <rFont val="Arial"/>
        <family val="2"/>
      </rPr>
      <t>o PT / PG : un poste à prix total / global</t>
    </r>
    <r>
      <rPr>
        <sz val="10"/>
        <rFont val="Arial"/>
        <family val="2"/>
      </rPr>
      <t xml:space="preserve">. La quantité est 1, le prix total du poste est donné.
</t>
    </r>
    <r>
      <rPr>
        <b/>
        <sz val="10"/>
        <rFont val="Arial"/>
        <family val="2"/>
      </rPr>
      <t>o MF : un poste à montant fixe</t>
    </r>
    <r>
      <rPr>
        <sz val="10"/>
        <rFont val="Arial"/>
        <family val="2"/>
      </rPr>
      <t xml:space="preserve">. Ceci signifie que le montant est fixé à l'avance et qu'il sera le même dans toutes les offres, p.ex. pour les essais. 
</t>
    </r>
    <r>
      <rPr>
        <b/>
        <sz val="10"/>
        <rFont val="Arial"/>
        <family val="2"/>
      </rPr>
      <t>o SR</t>
    </r>
    <r>
      <rPr>
        <sz val="10"/>
        <rFont val="Arial"/>
        <family val="2"/>
      </rPr>
      <t xml:space="preserve"> : une somme réservée. Ici aussi, le montant est fixé à l'avance et sera le même dans toutes les offres, p.ex. pour des travaux supplémentaires. Cette somme ne sera typiquement pas entièrement utilisée.
N'est pas sensible à la casse (majuscules). Si non complété, 3P suppose qu'il s'agit d'une quantité présumée (QP).
</t>
    </r>
    <r>
      <rPr>
        <b/>
        <sz val="10"/>
        <rFont val="Arial"/>
        <family val="2"/>
      </rPr>
      <t xml:space="preserve">o PM : un poste pour mémoire. </t>
    </r>
    <r>
      <rPr>
        <sz val="10"/>
        <rFont val="Arial"/>
        <family val="2"/>
      </rPr>
      <t>Ceci est une ligne où l'on n'ajoute pas d'estimation ou de quantité, mais utilisée à titre informatif. (par exemple: pour mentionner quels éléments sont inclus dans les postes ci-dessus). Si l’on ajoute une estimation et une quantité, ce poste sera repris dans la liste des postes du métré, mais le prix n’est pas comptabilisé dans l’estimation ou l’offre (et n’est pas montré au soumissionnaire).</t>
    </r>
  </si>
  <si>
    <t>Nom firme</t>
  </si>
  <si>
    <t>Addresse firme</t>
  </si>
  <si>
    <t>Adapté</t>
  </si>
  <si>
    <t>PU HTVA</t>
  </si>
  <si>
    <t>Prix unitaire du poste (0 = poste gratuit)</t>
  </si>
  <si>
    <t>Remarques</t>
  </si>
  <si>
    <t>Version</t>
  </si>
  <si>
    <t>1.1</t>
  </si>
  <si>
    <t>Remplacement des menuiseries extérieures à l'école d'Elouges, rue Charles Wantiez n°27 à 7370 Dour</t>
  </si>
  <si>
    <t>861.2-20220018-SG</t>
  </si>
  <si>
    <t>Ecole d'Elouges - Rue Charles Wantiez, 27</t>
  </si>
  <si>
    <t>Commune de Dour</t>
  </si>
  <si>
    <t>Cellule de gestion administrative</t>
  </si>
  <si>
    <t>Sylvia GALLEZ</t>
  </si>
  <si>
    <t>Métré récapitulatif
  “Remplacement des menuiseries extérieures à l'école d'Elouges, rue Charles Wantiez n°27 à 7370 Dour”</t>
  </si>
  <si>
    <t>DIVISION A: Bâtiment 1 maternelle</t>
  </si>
  <si>
    <t/>
  </si>
  <si>
    <t>A.1.</t>
  </si>
  <si>
    <t>PM</t>
  </si>
  <si>
    <t>Etat des lieux</t>
  </si>
  <si>
    <t>(est compris dans le PU)</t>
  </si>
  <si>
    <t>A.2.</t>
  </si>
  <si>
    <t>Installation de chantier</t>
  </si>
  <si>
    <t>A.3.</t>
  </si>
  <si>
    <t>QF</t>
  </si>
  <si>
    <t>Démontage et évacuation des menuiseries extérieures existantes</t>
  </si>
  <si>
    <t>Forfait</t>
  </si>
  <si>
    <t>A.4.</t>
  </si>
  <si>
    <t>Fourniture et pose de menuiseries extérieures, y compris tout accessoires et vitrages feuilleté clair ou sablé (33.2/15/33.2) suivant plans annexés et CSCh</t>
  </si>
  <si>
    <t>Type 1</t>
  </si>
  <si>
    <t>Ensemble châssis ouvrants et OB avec imposte fixe (~1,32 m x 2,45 m) et grilles de ventilation</t>
  </si>
  <si>
    <t>pièce</t>
  </si>
  <si>
    <t>Type 2</t>
  </si>
  <si>
    <t>Porte pleine ouvrante avec imposte fixe (~1,32 m x 3,30 m)</t>
  </si>
  <si>
    <t>Type 3</t>
  </si>
  <si>
    <t>Ensemble châssis ouvrants et OB avec imposte fixe (~1,32 m x 2,09 m) et grilles de ventilation</t>
  </si>
  <si>
    <t>Type 4</t>
  </si>
  <si>
    <t>Porte pleine ouvrante avec imposte fixe (~1,30 m x 3,56 m)</t>
  </si>
  <si>
    <t>Type 5</t>
  </si>
  <si>
    <t>Ensemble châssis ouvrants et OB avec imposte fixe (~1,30 m x 2,45 m) et grilles de ventilation</t>
  </si>
  <si>
    <t>Type 6</t>
  </si>
  <si>
    <t>Châssis de fenêtres fixe + imposte fixe (~1,29 m x 1,87 m)</t>
  </si>
  <si>
    <t>Type 7</t>
  </si>
  <si>
    <t>Porte pleine ouvrante avec imposte fixe (~1,29 m x 2,80 m)</t>
  </si>
  <si>
    <t>Type 8</t>
  </si>
  <si>
    <t>Ensemble châssis ouvrants et OB + fixes avec impostes fixes (~6,74 m x 2,40 m) et grilles de ventilation</t>
  </si>
  <si>
    <t>Type 9</t>
  </si>
  <si>
    <t>Porte pleine ouvrante avec imposte fixe (~1,30 m x 3,00 m)</t>
  </si>
  <si>
    <t>Type 10</t>
  </si>
  <si>
    <t>Ensemble châssis ouvrants et OB + fixes avec impostes fixes (~4,18  m x 2,40 m) et grilles de ventilation</t>
  </si>
  <si>
    <t>Type 11</t>
  </si>
  <si>
    <t>Ensemble châssis ouvrants et OB + fixes avec imposte fixe (~5,92 m x 2,40 m) et grilles de ventilation</t>
  </si>
  <si>
    <t>A.5.</t>
  </si>
  <si>
    <t>QP</t>
  </si>
  <si>
    <t>Remplacement tablettes intérieures de fenêtre</t>
  </si>
  <si>
    <t>mct</t>
  </si>
  <si>
    <t>A.6.</t>
  </si>
  <si>
    <t>Ebrasements intérieurs</t>
  </si>
  <si>
    <t>A.7.</t>
  </si>
  <si>
    <t>Autres travaux - somme réservée</t>
  </si>
  <si>
    <t>Euros/somme réservée</t>
  </si>
  <si>
    <t>Total division A</t>
  </si>
  <si>
    <t>DIVISION B: Bâtiment 2 et ONE</t>
  </si>
  <si>
    <t>B.1.</t>
  </si>
  <si>
    <t>B.2.</t>
  </si>
  <si>
    <t>B.3.</t>
  </si>
  <si>
    <t>B.4.</t>
  </si>
  <si>
    <t>Ensemble châssis ouvrants et OB avec imposte fixe (~1,21 m x 2,40 m) et grilles de ventilation</t>
  </si>
  <si>
    <t>Porte pleine ouvrante (~0,93 m x 2.26 m)</t>
  </si>
  <si>
    <t>Ensemble châssis ouvrants et OB avec imposte fixe (~1,10 m x 2,30m) et grilles de ventilation</t>
  </si>
  <si>
    <t>Porte pleine ouvrante (~1,20 m x 3,12 m) avec imposte fixe</t>
  </si>
  <si>
    <t>Ensemble châssis ouvrants et OB avec imposte fixe (~1,31 m x 2,30 m) et grilles de ventilation</t>
  </si>
  <si>
    <t>Ensemble châssis ouvrants et OB avec imposte fixe (~1,27 m x 2,36 m) et grilles de ventilation</t>
  </si>
  <si>
    <t>Ensemble châssis ouvrants et OB avec imposte fixe (~1,10 m x 1,94 m) et grilles de ventillation</t>
  </si>
  <si>
    <t>Porte pleine ouvrante avec imposte fixe (~1,20 m x 3,46 m)</t>
  </si>
  <si>
    <t>B.5.</t>
  </si>
  <si>
    <t>B.6.</t>
  </si>
  <si>
    <t>B.7.</t>
  </si>
  <si>
    <t>Total division B</t>
  </si>
  <si>
    <t>DIVISION C: Bâtiment 3 et Conciergerie</t>
  </si>
  <si>
    <t>C.1.</t>
  </si>
  <si>
    <t>C.2.</t>
  </si>
  <si>
    <t>C.3.</t>
  </si>
  <si>
    <t>C.4.</t>
  </si>
  <si>
    <t>Ensemble châssis ouvrants et OB + fixes avec impostes fixes (~4,44 m x 1,86 m) et grilles de ventilation</t>
  </si>
  <si>
    <t>Porte pleine ouvrante avec imposte fixe (~1,21 m x 3,58 m)</t>
  </si>
  <si>
    <t>Ensemble châssis ouvrants et OB avec impostes fixes (~1,80 m x 1,93 m) et grilles de ventilation</t>
  </si>
  <si>
    <t>Porte pleine ouvrante avec imposte fixe (~1,11 m x 3,24 m)</t>
  </si>
  <si>
    <t>Porte pleine ouvrante (~1,00 m x 2,05 m)</t>
  </si>
  <si>
    <t>Châssis basculant en verre sablé (~1,00 x 1,28 m)</t>
  </si>
  <si>
    <t>Ensemble châssis ouvrants et OB + fixes avec impostes fixes (~4,16 m x 1,98 m) et grille de ventilation</t>
  </si>
  <si>
    <t>Porte pleine ouvrante avec imposte fixe (~1,19 m x 2,92 m)</t>
  </si>
  <si>
    <t>Ensemble porte et châssis ouvrants et OB + fixes avec impostes fixes (~2,60 m x 2,38 m)</t>
  </si>
  <si>
    <t>Ensemble et châssis ouvrants et OB + fixes avec impostes fixes (~3,96 m x 2,00 m) et grilles de ventillation</t>
  </si>
  <si>
    <t>Type 12</t>
  </si>
  <si>
    <t>Porte pleine ouvrante avec imposte fixe (~1,20 m x 2,96 m)</t>
  </si>
  <si>
    <t>Type 13</t>
  </si>
  <si>
    <t>Porte pleine ouvrante avec imposte fixe (~1,20 m x 2,95 m)</t>
  </si>
  <si>
    <t>Poste 14</t>
  </si>
  <si>
    <t>Ensemble châssis ouvrants et OB + fixes avec impostes fixes (~3,90 m x 2,00 m) et grilles de ventilation</t>
  </si>
  <si>
    <t>Type 15</t>
  </si>
  <si>
    <t>Châssis de fenêtre ouvrants et OB + imposte fixe (~1,10 m x 2,30) et grille de ventilation</t>
  </si>
  <si>
    <t>Type 16</t>
  </si>
  <si>
    <t>Porte pleine ouvrante avec imposte fixe (~1,20 m x 3,11 m)</t>
  </si>
  <si>
    <t>Type 17</t>
  </si>
  <si>
    <t>Châssis ouvrnat et OB (~0,97 m x 1,40 m) et grille de ventilation</t>
  </si>
  <si>
    <t>Type 18</t>
  </si>
  <si>
    <t>Châssis ouvrant et OB (~0,97 m x 1,00 m) et grille de ventillation</t>
  </si>
  <si>
    <t>Type 19</t>
  </si>
  <si>
    <t>Châssis de fenêtre ouvrants et OB + imposte fixe (~1,10 m x 1,94 m) et grille de ventilation</t>
  </si>
  <si>
    <t>C.5.</t>
  </si>
  <si>
    <t>C.6.</t>
  </si>
  <si>
    <t>C.7.</t>
  </si>
  <si>
    <t>Total division C</t>
  </si>
  <si>
    <t>DIVISION D: Bâtiment 4 Salle de gym et Direction</t>
  </si>
  <si>
    <t>D.1.</t>
  </si>
  <si>
    <t>D.2.</t>
  </si>
  <si>
    <t>D.3.</t>
  </si>
  <si>
    <t>D.4.</t>
  </si>
  <si>
    <t>Châssis de fenêtre ouvrants et OB + imposte fixe (~1,56 m x 2,15 m) et grille de ventilation</t>
  </si>
  <si>
    <t>Châssis de fenêtre ouvrants et OB (~=1,57 m x 1,26 m) et grille de ventilation</t>
  </si>
  <si>
    <t>D.5.</t>
  </si>
  <si>
    <t>D.6.</t>
  </si>
  <si>
    <t>D.7.</t>
  </si>
  <si>
    <t>Total division D</t>
  </si>
  <si>
    <t>Total HTVA :</t>
  </si>
  <si>
    <t>Les prix unitaires doivent être mentionnés avec 4 chiffres après la virgule. 
La quantité de produits x le prix unitaire doivent être à chaque fois arrondis à 2 chiffres après la virgule.</t>
  </si>
  <si>
    <t>Vu, vérifié et complété avec les prix unitaires, les totaux partiels et le total global qui ont servi à déterminer le montant de mon offre de ce jour, pour être joint à mon formulaire d’offre.
Fait à .......................................... le ......................................................                  Fonction : ......................................................
Nom et prénom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</si>
</sst>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 #,##0\ &quot;€&quot;_-;\-* #,##0\ &quot;€&quot;_-;_-* &quot;-&quot;\ &quot;€&quot;_-;_-@_-"/>
    <numFmt numFmtId="44" formatCode="_-* #,##0.00\ &quot;€&quot;_-;\-* #,##0.00\ &quot;€&quot;_-;_-* &quot;-&quot;??\ &quot;€&quot;_-;_-@_-"/>
    <numFmt numFmtId="172" formatCode="_-* #,##0\ _€_-;\-* #,##0\ _€_-;_-* &quot;-&quot;\ _€_-;_-@_-"/>
    <numFmt numFmtId="173" formatCode="_-* #,##0.00\ _€_-;\-* #,##0.00\ _€_-;_-* &quot;-&quot;??\ _€_-;_-@_-"/>
    <numFmt numFmtId="212" formatCode="&quot;€&quot;\ #,##0.00"/>
    <numFmt numFmtId="214" formatCode="_-\€\ #,##0.00;[Red]_-\€\ \-#,##0.00"/>
    <numFmt numFmtId="215" formatCode="&quot;€&quot;\ #,##0.00000"/>
    <numFmt numFmtId="216" formatCode="0\ %"/>
    <numFmt numFmtId="217" formatCode="0.00\ %"/>
    <numFmt numFmtId="218" formatCode="_-&quot;€&quot;\ #,##0.0000;[Red]_-&quot;€&quot;\ \-#,##0.0000"/>
    <numFmt numFmtId="219" formatCode="_-&quot;€&quot;\ #,##0.00;[Red]_-&quot;€&quot;\ \-#,##0.00"/>
  </numFmts>
  <fonts count="35" x14ac:knownFonts="1">
    <font>
      <sz val="10"/>
      <name val="Arial"/>
    </font>
    <font>
      <b/>
      <sz val="16"/>
      <name val="Verdana"/>
      <family val="2"/>
    </font>
    <font>
      <sz val="10"/>
      <name val="Verdana"/>
      <family val="2"/>
    </font>
    <font>
      <b/>
      <sz val="10"/>
      <name val="Verdana"/>
      <family val="2"/>
    </font>
    <font>
      <i/>
      <sz val="10"/>
      <name val="Verdana"/>
      <family val="2"/>
    </font>
    <font>
      <b/>
      <sz val="8"/>
      <name val="Verdana"/>
      <family val="2"/>
    </font>
    <font>
      <sz val="8"/>
      <name val="Verdana"/>
      <family val="2"/>
    </font>
    <font>
      <i/>
      <sz val="8"/>
      <name val="Verdana"/>
      <family val="2"/>
    </font>
    <font>
      <i/>
      <sz val="8"/>
      <color indexed="9"/>
      <name val="Verdana"/>
      <family val="2"/>
    </font>
    <font>
      <b/>
      <sz val="8"/>
      <color indexed="9"/>
      <name val="Verdana"/>
      <family val="2"/>
    </font>
    <font>
      <b/>
      <sz val="10"/>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sz val="11"/>
      <color rgb="FF006100"/>
      <name val="Calibri"/>
      <family val="2"/>
      <scheme val="minor"/>
    </font>
    <font>
      <sz val="11"/>
      <color rgb="FF3F3F76"/>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6500"/>
      <name val="Calibri"/>
      <family val="2"/>
      <scheme val="minor"/>
    </font>
    <font>
      <sz val="11"/>
      <color rgb="FF9C0006"/>
      <name val="Calibri"/>
      <family val="2"/>
      <scheme val="minor"/>
    </font>
    <font>
      <b/>
      <sz val="18"/>
      <color theme="3"/>
      <name val="Cambria"/>
      <family val="2"/>
      <scheme val="major"/>
    </font>
    <font>
      <b/>
      <sz val="11"/>
      <color theme="1"/>
      <name val="Calibri"/>
      <family val="2"/>
      <scheme val="minor"/>
    </font>
    <font>
      <b/>
      <sz val="11"/>
      <color rgb="FF3F3F3F"/>
      <name val="Calibri"/>
      <family val="2"/>
      <scheme val="minor"/>
    </font>
    <font>
      <i/>
      <sz val="11"/>
      <color rgb="FF7F7F7F"/>
      <name val="Calibri"/>
      <family val="2"/>
      <scheme val="minor"/>
    </font>
    <font>
      <sz val="11"/>
      <color rgb="FFFF0000"/>
      <name val="Calibri"/>
      <family val="2"/>
      <scheme val="minor"/>
    </font>
    <font>
      <b/>
      <sz val="8"/>
      <color rgb="FFFFFFFF"/>
      <name val="Verdana"/>
      <family val="2"/>
    </font>
    <font>
      <b/>
      <i/>
      <sz val="8"/>
      <color rgb="FF808080"/>
      <name val="Verdana"/>
      <family val="2"/>
    </font>
    <font>
      <sz val="8"/>
      <color rgb="FF0000FF"/>
      <name val="Verdana"/>
      <family val="2"/>
    </font>
    <font>
      <b/>
      <sz val="8"/>
      <color rgb="FF0000FF"/>
      <name val="Verdana"/>
      <family val="2"/>
    </font>
    <font>
      <b/>
      <sz val="10"/>
      <color rgb="FF0000FF"/>
      <name val="Verdana"/>
      <family val="2"/>
    </font>
    <font>
      <b/>
      <i/>
      <sz val="8"/>
      <color rgb="FF0000FF"/>
      <name val="Verdana"/>
      <family val="2"/>
    </font>
    <font>
      <sz val="10"/>
      <name val="Arial"/>
      <family val="2"/>
    </font>
  </fonts>
  <fills count="36">
    <fill>
      <patternFill patternType="none"/>
    </fill>
    <fill>
      <patternFill patternType="gray125"/>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41"/>
        <bgColor indexed="64"/>
      </patternFill>
    </fill>
    <fill>
      <patternFill patternType="solid">
        <fgColor rgb="FFC0C0C0"/>
        <bgColor indexed="64"/>
      </patternFill>
    </fill>
  </fills>
  <borders count="33">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right style="medium">
        <color auto="1"/>
      </right>
      <top style="medium">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right style="medium">
        <color auto="1"/>
      </right>
      <top/>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right style="medium">
        <color auto="1"/>
      </right>
      <top/>
      <bottom style="medium">
        <color auto="1"/>
      </bottom>
      <diagonal/>
    </border>
    <border>
      <left style="thick">
        <color auto="1"/>
      </left>
      <right/>
      <top/>
      <bottom/>
      <diagonal/>
    </border>
    <border>
      <left/>
      <right style="thick">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8">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3" fillId="26" borderId="1" applyNumberFormat="0" applyAlignment="0" applyProtection="0"/>
    <xf numFmtId="0" fontId="14" fillId="27" borderId="2" applyNumberFormat="0" applyAlignment="0" applyProtection="0"/>
    <xf numFmtId="0" fontId="15" fillId="0" borderId="3" applyNumberFormat="0" applyFill="0" applyAlignment="0" applyProtection="0"/>
    <xf numFmtId="0" fontId="16" fillId="28" borderId="0" applyNumberFormat="0" applyBorder="0" applyAlignment="0" applyProtection="0"/>
    <xf numFmtId="0" fontId="17" fillId="29" borderId="1" applyNumberFormat="0" applyAlignment="0" applyProtection="0"/>
    <xf numFmtId="173" fontId="34" fillId="0" borderId="0" applyFont="0" applyFill="0" applyBorder="0" applyAlignment="0" applyProtection="0"/>
    <xf numFmtId="172" fontId="34" fillId="0" borderId="0" applyFont="0" applyFill="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30" borderId="0" applyNumberFormat="0" applyBorder="0" applyAlignment="0" applyProtection="0"/>
    <xf numFmtId="0" fontId="34" fillId="31" borderId="7" applyNumberFormat="0" applyFont="0" applyAlignment="0" applyProtection="0"/>
    <xf numFmtId="0" fontId="22" fillId="32" borderId="0" applyNumberFormat="0" applyBorder="0" applyAlignment="0" applyProtection="0"/>
    <xf numFmtId="9" fontId="34" fillId="0" borderId="0" applyFont="0" applyFill="0" applyBorder="0" applyAlignment="0" applyProtection="0"/>
    <xf numFmtId="0" fontId="34" fillId="0" borderId="0"/>
    <xf numFmtId="0" fontId="23" fillId="0" borderId="0" applyNumberFormat="0" applyFill="0" applyBorder="0" applyAlignment="0" applyProtection="0"/>
    <xf numFmtId="0" fontId="24" fillId="0" borderId="8" applyNumberFormat="0" applyFill="0" applyAlignment="0" applyProtection="0"/>
    <xf numFmtId="0" fontId="25" fillId="26" borderId="9" applyNumberFormat="0" applyAlignment="0" applyProtection="0"/>
    <xf numFmtId="44" fontId="34" fillId="0" borderId="0" applyFont="0" applyFill="0" applyBorder="0" applyAlignment="0" applyProtection="0"/>
    <xf numFmtId="42" fontId="34"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cellStyleXfs>
  <cellXfs count="237">
    <xf numFmtId="0" fontId="0" fillId="0" borderId="0" xfId="0" applyAlignment="1"/>
    <xf numFmtId="0" fontId="3" fillId="35" borderId="31" xfId="0" applyNumberFormat="1" applyFont="1" applyFill="1" applyBorder="1" applyAlignment="1" applyProtection="1">
      <alignment horizontal="center" vertical="center" wrapText="1"/>
      <protection locked="0"/>
    </xf>
    <xf numFmtId="0" fontId="3" fillId="35" borderId="31" xfId="0" applyNumberFormat="1" applyFont="1" applyFill="1" applyBorder="1" applyAlignment="1">
      <alignment horizontal="center" vertical="center" wrapText="1"/>
    </xf>
    <xf numFmtId="0" fontId="3" fillId="35" borderId="31" xfId="0" applyNumberFormat="1" applyFont="1" applyFill="1" applyBorder="1" applyAlignment="1">
      <alignment horizontal="left" vertical="center" wrapText="1"/>
    </xf>
    <xf numFmtId="0" fontId="3" fillId="35" borderId="30" xfId="0" applyFont="1" applyFill="1" applyBorder="1" applyAlignment="1">
      <alignment horizontal="center" vertical="center" wrapText="1"/>
    </xf>
    <xf numFmtId="0" fontId="2" fillId="0" borderId="0" xfId="0" applyFont="1" applyFill="1" applyBorder="1" applyAlignment="1">
      <alignment vertical="top"/>
    </xf>
    <xf numFmtId="0" fontId="2" fillId="0" borderId="0" xfId="0" applyFont="1" applyFill="1" applyAlignment="1"/>
    <xf numFmtId="0" fontId="2" fillId="0" borderId="0" xfId="0" applyFont="1" applyFill="1" applyAlignment="1">
      <alignment vertical="top"/>
    </xf>
    <xf numFmtId="0" fontId="3" fillId="0" borderId="0" xfId="0" applyFont="1" applyFill="1" applyBorder="1" applyAlignment="1">
      <alignment vertical="top"/>
    </xf>
    <xf numFmtId="0" fontId="10" fillId="0" borderId="0" xfId="0" applyFont="1" applyAlignment="1">
      <alignment vertical="top" wrapText="1"/>
    </xf>
    <xf numFmtId="0" fontId="3" fillId="0" borderId="0" xfId="0" applyFont="1" applyFill="1" applyBorder="1" applyAlignment="1">
      <alignment vertical="top" wrapText="1"/>
    </xf>
    <xf numFmtId="0" fontId="0" fillId="0" borderId="0" xfId="0" applyAlignment="1">
      <alignment vertical="top"/>
    </xf>
    <xf numFmtId="49" fontId="4" fillId="0" borderId="0" xfId="0" applyNumberFormat="1" applyFont="1" applyFill="1" applyBorder="1" applyAlignment="1">
      <alignment vertical="top"/>
    </xf>
    <xf numFmtId="0" fontId="0" fillId="0" borderId="0" xfId="0" applyAlignment="1">
      <alignment vertical="top" wrapText="1"/>
    </xf>
    <xf numFmtId="0" fontId="2" fillId="0" borderId="0" xfId="0" applyFont="1" applyFill="1" applyBorder="1" applyAlignment="1">
      <alignment vertical="top" wrapText="1"/>
    </xf>
    <xf numFmtId="49" fontId="2" fillId="0" borderId="0" xfId="0" applyNumberFormat="1" applyFont="1" applyFill="1" applyBorder="1" applyAlignment="1"/>
    <xf numFmtId="0" fontId="2" fillId="0" borderId="0" xfId="0" applyFont="1" applyFill="1" applyAlignment="1"/>
    <xf numFmtId="0" fontId="2" fillId="0" borderId="0" xfId="0" applyFont="1" applyFill="1" applyBorder="1" applyAlignment="1"/>
    <xf numFmtId="49" fontId="2" fillId="0" borderId="0" xfId="0" applyNumberFormat="1" applyFont="1" applyFill="1" applyAlignment="1"/>
    <xf numFmtId="49" fontId="3" fillId="0" borderId="0" xfId="0" applyNumberFormat="1" applyFont="1" applyFill="1" applyBorder="1" applyAlignment="1"/>
    <xf numFmtId="49" fontId="2" fillId="0" borderId="0" xfId="0" applyNumberFormat="1" applyFont="1" applyFill="1" applyBorder="1" applyAlignment="1" applyProtection="1"/>
    <xf numFmtId="0" fontId="6" fillId="0" borderId="0" xfId="0" applyFont="1" applyFill="1" applyBorder="1" applyAlignment="1">
      <alignment horizontal="center"/>
    </xf>
    <xf numFmtId="0" fontId="5" fillId="0" borderId="0" xfId="0" applyFont="1" applyFill="1" applyBorder="1" applyAlignment="1">
      <alignment horizontal="center"/>
    </xf>
    <xf numFmtId="0" fontId="5" fillId="0" borderId="0" xfId="0" applyNumberFormat="1" applyFont="1" applyFill="1" applyBorder="1" applyAlignment="1">
      <alignment horizontal="left" vertical="top"/>
    </xf>
    <xf numFmtId="0" fontId="5" fillId="0" borderId="0" xfId="0" applyNumberFormat="1" applyFont="1" applyFill="1" applyBorder="1" applyAlignment="1">
      <alignment horizontal="center" vertical="top"/>
    </xf>
    <xf numFmtId="0" fontId="6" fillId="0" borderId="0" xfId="0" applyNumberFormat="1" applyFont="1" applyFill="1" applyBorder="1" applyAlignment="1">
      <alignment horizontal="center" vertical="top"/>
    </xf>
    <xf numFmtId="0" fontId="6" fillId="0" borderId="0" xfId="0" applyNumberFormat="1" applyFont="1" applyFill="1" applyBorder="1" applyAlignment="1" applyProtection="1">
      <alignment horizontal="center" vertical="top"/>
      <protection locked="0"/>
    </xf>
    <xf numFmtId="0" fontId="5" fillId="0" borderId="0" xfId="0" applyNumberFormat="1" applyFont="1" applyFill="1" applyBorder="1" applyAlignment="1" applyProtection="1">
      <alignment horizontal="center" vertical="top"/>
      <protection locked="0"/>
    </xf>
    <xf numFmtId="0" fontId="0" fillId="0" borderId="0" xfId="0" applyAlignment="1">
      <alignment vertical="center" wrapText="1"/>
    </xf>
    <xf numFmtId="0" fontId="0" fillId="0" borderId="0" xfId="0" applyNumberFormat="1" applyAlignment="1">
      <alignment vertical="center" wrapText="1"/>
    </xf>
    <xf numFmtId="0" fontId="10" fillId="0" borderId="0" xfId="0" applyFont="1" applyAlignment="1">
      <alignment vertical="center" wrapText="1"/>
    </xf>
    <xf numFmtId="0" fontId="6" fillId="0" borderId="0" xfId="0" applyNumberFormat="1" applyFont="1" applyFill="1" applyBorder="1" applyAlignment="1">
      <alignment horizontal="center"/>
    </xf>
    <xf numFmtId="0" fontId="6" fillId="0" borderId="0" xfId="0" applyNumberFormat="1" applyFont="1" applyFill="1" applyBorder="1" applyAlignment="1" applyProtection="1">
      <alignment horizontal="center"/>
      <protection locked="0"/>
    </xf>
    <xf numFmtId="0" fontId="4" fillId="0" borderId="0" xfId="0" applyFont="1" applyFill="1" applyBorder="1" applyAlignment="1">
      <alignment wrapText="1"/>
    </xf>
    <xf numFmtId="49" fontId="2" fillId="0" borderId="0" xfId="0" applyNumberFormat="1" applyFont="1" applyFill="1" applyBorder="1" applyAlignment="1">
      <alignment wrapText="1"/>
    </xf>
    <xf numFmtId="0" fontId="5" fillId="33" borderId="0" xfId="0" applyNumberFormat="1" applyFont="1" applyFill="1" applyBorder="1" applyAlignment="1" applyProtection="1">
      <alignment horizontal="center"/>
    </xf>
    <xf numFmtId="0" fontId="5" fillId="33" borderId="0" xfId="0" applyNumberFormat="1" applyFont="1" applyFill="1" applyBorder="1" applyAlignment="1">
      <alignment horizontal="center"/>
    </xf>
    <xf numFmtId="0" fontId="5" fillId="33" borderId="0" xfId="0" applyNumberFormat="1" applyFont="1" applyFill="1" applyBorder="1" applyAlignment="1" applyProtection="1">
      <alignment horizontal="center" wrapText="1"/>
      <protection locked="0"/>
    </xf>
    <xf numFmtId="0" fontId="6" fillId="0" borderId="0" xfId="0" applyNumberFormat="1" applyFont="1" applyFill="1" applyBorder="1" applyAlignment="1" applyProtection="1">
      <alignment horizontal="center"/>
    </xf>
    <xf numFmtId="215" fontId="6" fillId="0" borderId="0" xfId="0" applyNumberFormat="1" applyFont="1" applyFill="1" applyBorder="1" applyAlignment="1">
      <alignment horizontal="right" vertical="top" indent="1"/>
    </xf>
    <xf numFmtId="215" fontId="8" fillId="0" borderId="0" xfId="0" applyNumberFormat="1" applyFont="1" applyFill="1" applyBorder="1" applyAlignment="1">
      <alignment horizontal="right" vertical="top" indent="1"/>
    </xf>
    <xf numFmtId="215" fontId="6" fillId="0" borderId="0" xfId="0" applyNumberFormat="1" applyFont="1" applyFill="1" applyBorder="1" applyAlignment="1">
      <alignment horizontal="right" indent="1"/>
    </xf>
    <xf numFmtId="215" fontId="5" fillId="33" borderId="0" xfId="0" applyNumberFormat="1" applyFont="1" applyFill="1" applyBorder="1" applyAlignment="1">
      <alignment horizontal="right" indent="1"/>
    </xf>
    <xf numFmtId="0" fontId="2" fillId="0" borderId="10" xfId="0" applyFont="1" applyFill="1" applyBorder="1" applyAlignment="1"/>
    <xf numFmtId="0" fontId="2" fillId="0" borderId="11" xfId="0" applyFont="1" applyFill="1" applyBorder="1" applyAlignment="1"/>
    <xf numFmtId="0" fontId="2" fillId="0" borderId="12" xfId="0" applyFont="1" applyFill="1" applyBorder="1" applyAlignment="1"/>
    <xf numFmtId="0" fontId="1" fillId="0" borderId="11" xfId="0" applyFont="1" applyFill="1" applyBorder="1" applyAlignment="1">
      <alignment horizontal="center"/>
    </xf>
    <xf numFmtId="0" fontId="3" fillId="0" borderId="0" xfId="0" applyFont="1" applyFill="1" applyAlignment="1"/>
    <xf numFmtId="0" fontId="2" fillId="0" borderId="0" xfId="0" applyFont="1" applyFill="1" applyAlignment="1">
      <alignment vertical="center"/>
    </xf>
    <xf numFmtId="0" fontId="2" fillId="0" borderId="0" xfId="0" applyFont="1" applyFill="1" applyAlignment="1">
      <alignment vertical="top"/>
    </xf>
    <xf numFmtId="212" fontId="4" fillId="0" borderId="0" xfId="0" applyNumberFormat="1" applyFont="1" applyFill="1" applyAlignment="1">
      <alignment vertical="center"/>
    </xf>
    <xf numFmtId="212" fontId="2" fillId="0" borderId="0" xfId="0" applyNumberFormat="1" applyFont="1" applyFill="1" applyAlignment="1">
      <alignment vertical="center"/>
    </xf>
    <xf numFmtId="0" fontId="2" fillId="0" borderId="0" xfId="0" applyFont="1" applyFill="1" applyAlignment="1">
      <alignment horizontal="right" vertical="center"/>
    </xf>
    <xf numFmtId="214" fontId="2" fillId="0" borderId="13" xfId="0" applyNumberFormat="1" applyFont="1" applyFill="1" applyBorder="1" applyAlignment="1">
      <alignment vertical="center"/>
    </xf>
    <xf numFmtId="212" fontId="2" fillId="0" borderId="0" xfId="0" applyNumberFormat="1" applyFont="1" applyFill="1" applyBorder="1" applyAlignment="1">
      <alignment vertical="center"/>
    </xf>
    <xf numFmtId="214" fontId="2" fillId="0" borderId="14" xfId="0" applyNumberFormat="1" applyFont="1" applyFill="1" applyBorder="1" applyAlignment="1">
      <alignment vertical="center"/>
    </xf>
    <xf numFmtId="214" fontId="2" fillId="0" borderId="15" xfId="0" applyNumberFormat="1" applyFont="1" applyFill="1" applyBorder="1" applyAlignment="1">
      <alignment vertical="center"/>
    </xf>
    <xf numFmtId="49" fontId="2" fillId="0" borderId="0" xfId="0" applyNumberFormat="1" applyFont="1" applyFill="1" applyAlignment="1">
      <alignment vertical="center"/>
    </xf>
    <xf numFmtId="49" fontId="2" fillId="0" borderId="0" xfId="0" applyNumberFormat="1" applyFont="1" applyFill="1" applyAlignment="1">
      <alignment horizontal="right" vertical="center"/>
    </xf>
    <xf numFmtId="214" fontId="2" fillId="0" borderId="0" xfId="0" applyNumberFormat="1" applyFont="1" applyFill="1" applyAlignment="1">
      <alignment vertical="center"/>
    </xf>
    <xf numFmtId="214" fontId="4" fillId="0" borderId="0" xfId="0" applyNumberFormat="1" applyFont="1" applyFill="1" applyAlignment="1">
      <alignment vertical="center"/>
    </xf>
    <xf numFmtId="0" fontId="3" fillId="0" borderId="0" xfId="0" applyFont="1" applyFill="1" applyAlignment="1">
      <alignment horizontal="right" vertical="center"/>
    </xf>
    <xf numFmtId="214" fontId="3" fillId="0" borderId="15" xfId="0" applyNumberFormat="1" applyFont="1" applyFill="1" applyBorder="1" applyAlignment="1">
      <alignment vertical="center"/>
    </xf>
    <xf numFmtId="0" fontId="3" fillId="0" borderId="0" xfId="0" applyFont="1" applyFill="1" applyAlignment="1">
      <alignment vertical="center"/>
    </xf>
    <xf numFmtId="49" fontId="6" fillId="0" borderId="0" xfId="0" applyNumberFormat="1" applyFont="1" applyFill="1" applyBorder="1" applyAlignment="1" applyProtection="1">
      <alignment horizontal="left" vertical="center"/>
    </xf>
    <xf numFmtId="49" fontId="5" fillId="0" borderId="0" xfId="0" applyNumberFormat="1" applyFont="1" applyFill="1" applyBorder="1" applyAlignment="1" applyProtection="1">
      <alignment horizontal="center" vertical="center"/>
    </xf>
    <xf numFmtId="0" fontId="6" fillId="0" borderId="0" xfId="0" applyFont="1" applyFill="1" applyBorder="1" applyAlignment="1">
      <alignment horizontal="center" vertical="center"/>
    </xf>
    <xf numFmtId="215" fontId="6" fillId="0" borderId="0" xfId="0" applyNumberFormat="1" applyFont="1" applyFill="1" applyBorder="1" applyAlignment="1">
      <alignment horizontal="right" vertical="center"/>
    </xf>
    <xf numFmtId="49" fontId="6" fillId="0" borderId="0" xfId="0" applyNumberFormat="1" applyFont="1" applyFill="1" applyBorder="1" applyAlignment="1" applyProtection="1">
      <alignment vertical="center" wrapText="1"/>
      <protection locked="0"/>
    </xf>
    <xf numFmtId="0" fontId="6" fillId="0" borderId="0" xfId="0" applyFont="1" applyFill="1" applyBorder="1" applyAlignment="1" applyProtection="1">
      <alignment horizontal="center" vertical="center"/>
      <protection locked="0"/>
    </xf>
    <xf numFmtId="214" fontId="6" fillId="0" borderId="0" xfId="0" applyNumberFormat="1" applyFont="1" applyFill="1" applyBorder="1" applyAlignment="1" applyProtection="1">
      <alignment horizontal="right" vertical="center"/>
      <protection locked="0"/>
    </xf>
    <xf numFmtId="214" fontId="6" fillId="0" borderId="0" xfId="0" applyNumberFormat="1" applyFont="1" applyFill="1" applyBorder="1" applyAlignment="1">
      <alignment horizontal="right" vertical="center"/>
    </xf>
    <xf numFmtId="10" fontId="6" fillId="0" borderId="0" xfId="0" applyNumberFormat="1" applyFont="1" applyFill="1" applyBorder="1" applyAlignment="1" applyProtection="1">
      <alignment horizontal="center" vertical="center"/>
      <protection locked="0"/>
    </xf>
    <xf numFmtId="0" fontId="6" fillId="0" borderId="0"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33" borderId="0" xfId="0" applyNumberFormat="1" applyFont="1" applyFill="1" applyBorder="1" applyAlignment="1">
      <alignment horizontal="left" wrapText="1"/>
    </xf>
    <xf numFmtId="0" fontId="6" fillId="0" borderId="0" xfId="0" applyNumberFormat="1" applyFont="1" applyFill="1" applyBorder="1" applyAlignment="1">
      <alignment horizontal="left" wrapText="1"/>
    </xf>
    <xf numFmtId="0" fontId="5" fillId="33" borderId="0" xfId="0" applyNumberFormat="1" applyFont="1" applyFill="1" applyBorder="1" applyAlignment="1" applyProtection="1">
      <alignment horizontal="center"/>
      <protection locked="0"/>
    </xf>
    <xf numFmtId="0" fontId="6" fillId="0" borderId="0" xfId="0" applyNumberFormat="1" applyFont="1" applyFill="1" applyBorder="1" applyAlignment="1" applyProtection="1">
      <alignment horizontal="left" wrapText="1"/>
      <protection locked="0"/>
    </xf>
    <xf numFmtId="0" fontId="0" fillId="0" borderId="0" xfId="0" applyFont="1" applyAlignment="1">
      <alignment vertical="center" wrapText="1"/>
    </xf>
    <xf numFmtId="0" fontId="10" fillId="34" borderId="0" xfId="40" applyFont="1" applyFill="1" applyAlignment="1">
      <alignment vertical="top"/>
    </xf>
    <xf numFmtId="0" fontId="34" fillId="0" borderId="0" xfId="40" applyAlignment="1">
      <alignment vertical="top"/>
    </xf>
    <xf numFmtId="0" fontId="10" fillId="0" borderId="0" xfId="40" applyFont="1" applyAlignment="1">
      <alignment vertical="top"/>
    </xf>
    <xf numFmtId="0" fontId="34" fillId="0" borderId="0" xfId="40" applyAlignment="1">
      <alignment vertical="top" wrapText="1"/>
    </xf>
    <xf numFmtId="0" fontId="10" fillId="0" borderId="0" xfId="40" applyFont="1" applyFill="1" applyAlignment="1">
      <alignment vertical="top"/>
    </xf>
    <xf numFmtId="0" fontId="0" fillId="0" borderId="0" xfId="40" applyFont="1" applyFill="1" applyAlignment="1">
      <alignment vertical="top"/>
    </xf>
    <xf numFmtId="0" fontId="0" fillId="0" borderId="0" xfId="40" applyFont="1" applyFill="1" applyAlignment="1">
      <alignment vertical="top" wrapText="1"/>
    </xf>
    <xf numFmtId="0" fontId="10" fillId="34" borderId="0" xfId="40" applyFont="1" applyFill="1" applyAlignment="1">
      <alignment vertical="top" wrapText="1"/>
    </xf>
    <xf numFmtId="0" fontId="0" fillId="0" borderId="0" xfId="40" applyFont="1" applyAlignment="1">
      <alignment vertical="top" wrapText="1"/>
    </xf>
    <xf numFmtId="214" fontId="5" fillId="33" borderId="0" xfId="0" applyNumberFormat="1" applyFont="1" applyFill="1" applyBorder="1" applyAlignment="1">
      <alignment horizontal="left" indent="1"/>
    </xf>
    <xf numFmtId="0" fontId="2" fillId="0" borderId="0" xfId="0" applyFont="1" applyFill="1" applyAlignment="1" applyProtection="1">
      <alignment vertical="top"/>
      <protection locked="0"/>
    </xf>
    <xf numFmtId="0" fontId="2" fillId="0" borderId="0" xfId="0" applyFont="1" applyFill="1" applyAlignment="1" applyProtection="1">
      <protection locked="0"/>
    </xf>
    <xf numFmtId="0" fontId="5" fillId="0" borderId="0" xfId="0" applyNumberFormat="1" applyFont="1" applyFill="1" applyBorder="1" applyAlignment="1" applyProtection="1">
      <alignment horizontal="center" vertical="top"/>
    </xf>
    <xf numFmtId="0" fontId="5" fillId="33" borderId="0" xfId="0" applyNumberFormat="1" applyFont="1" applyFill="1" applyBorder="1" applyAlignment="1">
      <alignment horizontal="left"/>
    </xf>
    <xf numFmtId="0" fontId="6" fillId="0" borderId="0" xfId="0" applyNumberFormat="1" applyFont="1" applyFill="1" applyBorder="1" applyAlignment="1">
      <alignment horizontal="left"/>
    </xf>
    <xf numFmtId="0" fontId="6" fillId="0" borderId="0" xfId="0" applyNumberFormat="1" applyFont="1" applyFill="1" applyBorder="1" applyAlignment="1">
      <alignment horizontal="center" vertical="top"/>
    </xf>
    <xf numFmtId="0" fontId="5" fillId="33" borderId="0" xfId="0" applyNumberFormat="1" applyFont="1" applyFill="1" applyBorder="1" applyAlignment="1">
      <alignment horizontal="center" wrapText="1"/>
    </xf>
    <xf numFmtId="0" fontId="6" fillId="0" borderId="0" xfId="0" applyNumberFormat="1" applyFont="1" applyFill="1" applyBorder="1" applyAlignment="1">
      <alignment horizontal="center"/>
    </xf>
    <xf numFmtId="0" fontId="5" fillId="0" borderId="0" xfId="0" applyNumberFormat="1" applyFont="1" applyFill="1" applyBorder="1" applyAlignment="1">
      <alignment horizontal="center" vertical="top"/>
    </xf>
    <xf numFmtId="0" fontId="5" fillId="33" borderId="0" xfId="0" applyNumberFormat="1" applyFont="1" applyFill="1" applyBorder="1" applyAlignment="1">
      <alignment horizontal="center"/>
    </xf>
    <xf numFmtId="216" fontId="6" fillId="0" borderId="0" xfId="0" applyNumberFormat="1" applyFont="1" applyFill="1" applyBorder="1" applyAlignment="1" applyProtection="1">
      <alignment horizontal="center" vertical="top"/>
      <protection locked="0"/>
    </xf>
    <xf numFmtId="216" fontId="9" fillId="0" borderId="0" xfId="0" applyNumberFormat="1" applyFont="1" applyFill="1" applyBorder="1" applyAlignment="1" applyProtection="1">
      <alignment horizontal="center" vertical="top"/>
      <protection locked="0"/>
    </xf>
    <xf numFmtId="216" fontId="5" fillId="33" borderId="0" xfId="0" applyNumberFormat="1" applyFont="1" applyFill="1" applyBorder="1" applyAlignment="1" applyProtection="1">
      <alignment horizontal="center"/>
      <protection locked="0"/>
    </xf>
    <xf numFmtId="216" fontId="6" fillId="0" borderId="0" xfId="0" applyNumberFormat="1" applyFont="1" applyFill="1" applyBorder="1" applyAlignment="1" applyProtection="1">
      <alignment horizontal="center"/>
      <protection locked="0"/>
    </xf>
    <xf numFmtId="217" fontId="6" fillId="0" borderId="0" xfId="0" applyNumberFormat="1" applyFont="1" applyFill="1" applyBorder="1" applyAlignment="1">
      <alignment horizontal="center"/>
    </xf>
    <xf numFmtId="217" fontId="28" fillId="0" borderId="0" xfId="0" applyNumberFormat="1" applyFont="1" applyFill="1" applyBorder="1" applyAlignment="1">
      <alignment horizontal="center"/>
    </xf>
    <xf numFmtId="217" fontId="5" fillId="0" borderId="0" xfId="0" applyNumberFormat="1" applyFont="1" applyFill="1" applyBorder="1" applyAlignment="1">
      <alignment horizontal="center"/>
    </xf>
    <xf numFmtId="218" fontId="6" fillId="0" borderId="0" xfId="0" applyNumberFormat="1" applyFont="1" applyFill="1" applyBorder="1" applyAlignment="1" applyProtection="1">
      <alignment horizontal="right"/>
      <protection locked="0"/>
    </xf>
    <xf numFmtId="219" fontId="6" fillId="0" borderId="0" xfId="0" applyNumberFormat="1" applyFont="1" applyFill="1" applyBorder="1" applyAlignment="1">
      <alignment horizontal="right" vertical="top"/>
    </xf>
    <xf numFmtId="219" fontId="8" fillId="0" borderId="0" xfId="0" applyNumberFormat="1" applyFont="1" applyFill="1" applyBorder="1" applyAlignment="1">
      <alignment horizontal="right" vertical="top"/>
    </xf>
    <xf numFmtId="219" fontId="5" fillId="33" borderId="0" xfId="0" applyNumberFormat="1" applyFont="1" applyFill="1" applyBorder="1" applyAlignment="1">
      <alignment horizontal="right"/>
    </xf>
    <xf numFmtId="219" fontId="6" fillId="0" borderId="0" xfId="0" applyNumberFormat="1" applyFont="1" applyFill="1" applyBorder="1" applyAlignment="1">
      <alignment horizontal="right"/>
    </xf>
    <xf numFmtId="219" fontId="5" fillId="0" borderId="0" xfId="0" applyNumberFormat="1" applyFont="1" applyFill="1" applyBorder="1" applyAlignment="1">
      <alignment horizontal="right"/>
    </xf>
    <xf numFmtId="0" fontId="6" fillId="0" borderId="0" xfId="0" quotePrefix="1" applyNumberFormat="1" applyFont="1" applyFill="1" applyBorder="1" applyAlignment="1">
      <alignment horizontal="left"/>
    </xf>
    <xf numFmtId="0" fontId="6" fillId="0" borderId="0" xfId="0" quotePrefix="1" applyNumberFormat="1" applyFont="1" applyFill="1" applyBorder="1" applyAlignment="1">
      <alignment horizontal="left" wrapText="1"/>
    </xf>
    <xf numFmtId="0" fontId="5" fillId="0" borderId="0" xfId="0" applyNumberFormat="1" applyFont="1" applyFill="1" applyBorder="1" applyAlignment="1" applyProtection="1">
      <alignment horizontal="center"/>
    </xf>
    <xf numFmtId="0" fontId="5" fillId="0" borderId="0" xfId="0" quotePrefix="1" applyNumberFormat="1" applyFont="1" applyFill="1" applyBorder="1" applyAlignment="1">
      <alignment horizontal="left"/>
    </xf>
    <xf numFmtId="0" fontId="5" fillId="0" borderId="0" xfId="0" quotePrefix="1" applyNumberFormat="1" applyFont="1" applyFill="1" applyBorder="1" applyAlignment="1">
      <alignment horizontal="left" wrapText="1"/>
    </xf>
    <xf numFmtId="0" fontId="5"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0" fontId="5" fillId="0" borderId="0" xfId="0" applyNumberFormat="1" applyFont="1" applyFill="1" applyBorder="1" applyAlignment="1" applyProtection="1">
      <alignment horizontal="center"/>
      <protection locked="0"/>
    </xf>
    <xf numFmtId="218" fontId="5" fillId="0" borderId="0" xfId="0" applyNumberFormat="1" applyFont="1" applyFill="1" applyBorder="1" applyAlignment="1" applyProtection="1">
      <alignment horizontal="right"/>
      <protection locked="0"/>
    </xf>
    <xf numFmtId="216" fontId="5" fillId="0" borderId="0" xfId="0" applyNumberFormat="1" applyFont="1" applyFill="1" applyBorder="1" applyAlignment="1" applyProtection="1">
      <alignment horizontal="center"/>
      <protection locked="0"/>
    </xf>
    <xf numFmtId="215" fontId="5" fillId="0" borderId="0" xfId="0" applyNumberFormat="1" applyFont="1" applyFill="1" applyBorder="1" applyAlignment="1">
      <alignment horizontal="right" indent="1"/>
    </xf>
    <xf numFmtId="0" fontId="10" fillId="0" borderId="0" xfId="0" applyFont="1" applyAlignment="1"/>
    <xf numFmtId="0" fontId="29" fillId="0" borderId="0" xfId="0" applyNumberFormat="1" applyFont="1" applyFill="1" applyBorder="1" applyAlignment="1" applyProtection="1">
      <alignment horizontal="center"/>
    </xf>
    <xf numFmtId="0" fontId="29" fillId="0" borderId="0" xfId="0" quotePrefix="1" applyNumberFormat="1" applyFont="1" applyFill="1" applyBorder="1" applyAlignment="1">
      <alignment horizontal="left"/>
    </xf>
    <xf numFmtId="0" fontId="29" fillId="0" borderId="0" xfId="0" quotePrefix="1" applyNumberFormat="1" applyFont="1" applyFill="1" applyBorder="1" applyAlignment="1">
      <alignment horizontal="left" wrapText="1"/>
    </xf>
    <xf numFmtId="0" fontId="29" fillId="0" borderId="0" xfId="0" applyNumberFormat="1" applyFont="1" applyFill="1" applyBorder="1" applyAlignment="1">
      <alignment horizontal="center"/>
    </xf>
    <xf numFmtId="0" fontId="29" fillId="0" borderId="0" xfId="0" applyNumberFormat="1" applyFont="1" applyFill="1" applyBorder="1" applyAlignment="1">
      <alignment horizontal="center"/>
    </xf>
    <xf numFmtId="0" fontId="29" fillId="0" borderId="0" xfId="0" applyNumberFormat="1" applyFont="1" applyFill="1" applyBorder="1" applyAlignment="1" applyProtection="1">
      <alignment horizontal="center"/>
      <protection locked="0"/>
    </xf>
    <xf numFmtId="219" fontId="29" fillId="0" borderId="0" xfId="0" applyNumberFormat="1" applyFont="1" applyFill="1" applyBorder="1" applyAlignment="1">
      <alignment horizontal="right"/>
    </xf>
    <xf numFmtId="216" fontId="29" fillId="0" borderId="0" xfId="0" applyNumberFormat="1" applyFont="1" applyFill="1" applyBorder="1" applyAlignment="1" applyProtection="1">
      <alignment horizontal="center"/>
      <protection locked="0"/>
    </xf>
    <xf numFmtId="215" fontId="29" fillId="0" borderId="0" xfId="0" applyNumberFormat="1" applyFont="1" applyFill="1" applyBorder="1" applyAlignment="1">
      <alignment horizontal="right" indent="1"/>
    </xf>
    <xf numFmtId="217" fontId="29" fillId="0" borderId="0" xfId="0" applyNumberFormat="1" applyFont="1" applyFill="1" applyBorder="1" applyAlignment="1">
      <alignment horizontal="center"/>
    </xf>
    <xf numFmtId="218" fontId="30" fillId="0" borderId="0" xfId="0" applyNumberFormat="1" applyFont="1" applyFill="1" applyBorder="1" applyAlignment="1" applyProtection="1">
      <alignment horizontal="right" vertical="top"/>
      <protection locked="0"/>
    </xf>
    <xf numFmtId="218" fontId="31" fillId="0" borderId="0" xfId="0" applyNumberFormat="1" applyFont="1" applyFill="1" applyBorder="1" applyAlignment="1" applyProtection="1">
      <alignment horizontal="right" vertical="top"/>
      <protection locked="0"/>
    </xf>
    <xf numFmtId="218" fontId="31" fillId="33" borderId="0" xfId="0" applyNumberFormat="1" applyFont="1" applyFill="1" applyBorder="1" applyAlignment="1" applyProtection="1">
      <alignment horizontal="right"/>
      <protection locked="0"/>
    </xf>
    <xf numFmtId="218" fontId="31" fillId="0" borderId="0" xfId="0" applyNumberFormat="1" applyFont="1" applyFill="1" applyBorder="1" applyAlignment="1" applyProtection="1">
      <alignment horizontal="right"/>
      <protection locked="0"/>
    </xf>
    <xf numFmtId="218" fontId="33" fillId="0" borderId="0" xfId="0" applyNumberFormat="1" applyFont="1" applyFill="1" applyBorder="1" applyAlignment="1" applyProtection="1">
      <alignment horizontal="right"/>
      <protection locked="0"/>
    </xf>
    <xf numFmtId="218" fontId="30" fillId="0" borderId="0" xfId="0" applyNumberFormat="1" applyFont="1" applyFill="1" applyBorder="1" applyAlignment="1" applyProtection="1">
      <alignment horizontal="right"/>
      <protection locked="0"/>
    </xf>
    <xf numFmtId="0" fontId="30" fillId="0" borderId="0" xfId="0" applyNumberFormat="1" applyFont="1" applyFill="1" applyBorder="1" applyAlignment="1" applyProtection="1">
      <alignment horizontal="right" vertical="top" indent="1"/>
      <protection locked="0"/>
    </xf>
    <xf numFmtId="0" fontId="31" fillId="0" borderId="0" xfId="0" applyNumberFormat="1" applyFont="1" applyFill="1" applyBorder="1" applyAlignment="1" applyProtection="1">
      <alignment horizontal="right" vertical="top" indent="1"/>
      <protection locked="0"/>
    </xf>
    <xf numFmtId="0" fontId="31" fillId="33" borderId="0" xfId="0" applyNumberFormat="1" applyFont="1" applyFill="1" applyBorder="1" applyAlignment="1" applyProtection="1">
      <alignment horizontal="center"/>
      <protection locked="0"/>
    </xf>
    <xf numFmtId="0" fontId="31" fillId="0" borderId="0" xfId="0" applyNumberFormat="1" applyFont="1" applyFill="1" applyBorder="1" applyAlignment="1" applyProtection="1">
      <alignment horizontal="left" wrapText="1"/>
      <protection locked="0"/>
    </xf>
    <xf numFmtId="0" fontId="33" fillId="0" borderId="0" xfId="0" quotePrefix="1" applyNumberFormat="1" applyFont="1" applyFill="1" applyBorder="1" applyAlignment="1" applyProtection="1">
      <alignment horizontal="left" wrapText="1"/>
    </xf>
    <xf numFmtId="0" fontId="30" fillId="0" borderId="0" xfId="0" applyNumberFormat="1" applyFont="1" applyFill="1" applyBorder="1" applyAlignment="1" applyProtection="1">
      <alignment horizontal="left" wrapText="1"/>
      <protection locked="0"/>
    </xf>
    <xf numFmtId="219" fontId="6" fillId="0" borderId="0" xfId="0" applyNumberFormat="1" applyFont="1" applyFill="1" applyBorder="1" applyAlignment="1" applyProtection="1">
      <alignment horizontal="right"/>
      <protection locked="0"/>
    </xf>
    <xf numFmtId="216" fontId="6" fillId="0" borderId="0" xfId="0" applyNumberFormat="1" applyFont="1" applyFill="1" applyBorder="1" applyAlignment="1" applyProtection="1">
      <alignment horizontal="right"/>
      <protection locked="0"/>
    </xf>
    <xf numFmtId="0" fontId="6" fillId="0" borderId="0" xfId="0" applyFont="1" applyFill="1" applyBorder="1" applyAlignment="1">
      <alignment horizontal="right"/>
    </xf>
    <xf numFmtId="0" fontId="5" fillId="35" borderId="0" xfId="0" quotePrefix="1" applyNumberFormat="1" applyFont="1" applyFill="1" applyBorder="1" applyAlignment="1">
      <alignment horizontal="left"/>
    </xf>
    <xf numFmtId="0" fontId="5" fillId="35" borderId="0" xfId="0" quotePrefix="1" applyNumberFormat="1" applyFont="1" applyFill="1" applyBorder="1" applyAlignment="1">
      <alignment horizontal="left" wrapText="1"/>
    </xf>
    <xf numFmtId="0" fontId="31" fillId="35" borderId="0" xfId="0" applyNumberFormat="1" applyFont="1" applyFill="1" applyBorder="1" applyAlignment="1" applyProtection="1">
      <alignment horizontal="left" wrapText="1"/>
      <protection locked="0"/>
    </xf>
    <xf numFmtId="216" fontId="5" fillId="35" borderId="0" xfId="0" applyNumberFormat="1" applyFont="1" applyFill="1" applyBorder="1" applyAlignment="1" applyProtection="1">
      <alignment horizontal="right"/>
      <protection locked="0"/>
    </xf>
    <xf numFmtId="0" fontId="5" fillId="35" borderId="0" xfId="0" applyFont="1" applyFill="1" applyBorder="1" applyAlignment="1">
      <alignment horizontal="right"/>
    </xf>
    <xf numFmtId="217" fontId="5" fillId="35" borderId="0" xfId="0" applyNumberFormat="1" applyFont="1" applyFill="1" applyBorder="1" applyAlignment="1">
      <alignment horizontal="center"/>
    </xf>
    <xf numFmtId="0" fontId="5" fillId="0" borderId="0" xfId="0" applyFont="1" applyFill="1" applyBorder="1" applyAlignment="1" applyProtection="1">
      <alignment horizontal="center"/>
      <protection locked="0"/>
    </xf>
    <xf numFmtId="0" fontId="29" fillId="0" borderId="0"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5" fillId="35" borderId="0" xfId="0" applyFont="1" applyFill="1" applyBorder="1" applyAlignment="1" applyProtection="1">
      <alignment horizontal="center"/>
      <protection locked="0"/>
    </xf>
    <xf numFmtId="49" fontId="5" fillId="0" borderId="0" xfId="0" applyNumberFormat="1" applyFont="1" applyFill="1" applyBorder="1" applyAlignment="1" applyProtection="1"/>
    <xf numFmtId="49" fontId="6" fillId="0" borderId="0" xfId="0" applyNumberFormat="1" applyFont="1" applyFill="1" applyBorder="1" applyAlignment="1" applyProtection="1">
      <alignment horizontal="left"/>
    </xf>
    <xf numFmtId="214" fontId="6" fillId="0" borderId="0" xfId="0" applyNumberFormat="1" applyFont="1" applyFill="1" applyBorder="1" applyAlignment="1" applyProtection="1">
      <alignment horizontal="right"/>
    </xf>
    <xf numFmtId="215" fontId="6" fillId="0" borderId="0" xfId="0" applyNumberFormat="1" applyFont="1" applyFill="1" applyBorder="1" applyAlignment="1" applyProtection="1">
      <alignment horizontal="right"/>
    </xf>
    <xf numFmtId="49" fontId="5" fillId="0" borderId="0" xfId="0" applyNumberFormat="1" applyFont="1" applyFill="1" applyBorder="1" applyAlignment="1" applyProtection="1">
      <alignment horizontal="left"/>
    </xf>
    <xf numFmtId="214" fontId="5" fillId="0" borderId="0" xfId="0" applyNumberFormat="1" applyFont="1" applyFill="1" applyBorder="1" applyAlignment="1" applyProtection="1">
      <alignment horizontal="right"/>
    </xf>
    <xf numFmtId="214" fontId="8" fillId="0" borderId="0" xfId="0" applyNumberFormat="1" applyFont="1" applyFill="1" applyBorder="1" applyAlignment="1" applyProtection="1">
      <alignment horizontal="right"/>
    </xf>
    <xf numFmtId="215" fontId="7" fillId="0" borderId="0" xfId="0" applyNumberFormat="1" applyFont="1" applyFill="1" applyBorder="1" applyAlignment="1" applyProtection="1">
      <alignment horizontal="right"/>
    </xf>
    <xf numFmtId="49" fontId="5" fillId="33" borderId="16" xfId="0" applyNumberFormat="1" applyFont="1" applyFill="1" applyBorder="1" applyAlignment="1" applyProtection="1">
      <alignment wrapText="1"/>
    </xf>
    <xf numFmtId="49" fontId="5" fillId="33" borderId="17" xfId="0" applyNumberFormat="1" applyFont="1" applyFill="1" applyBorder="1" applyAlignment="1" applyProtection="1">
      <alignment horizontal="center"/>
    </xf>
    <xf numFmtId="214" fontId="5" fillId="33" borderId="17" xfId="0" applyNumberFormat="1" applyFont="1" applyFill="1" applyBorder="1" applyAlignment="1" applyProtection="1">
      <alignment horizontal="right"/>
    </xf>
    <xf numFmtId="214" fontId="5" fillId="33" borderId="17" xfId="0" applyNumberFormat="1" applyFont="1" applyFill="1" applyBorder="1" applyAlignment="1" applyProtection="1">
      <alignment horizontal="center"/>
    </xf>
    <xf numFmtId="49" fontId="5" fillId="33" borderId="18" xfId="0" applyNumberFormat="1" applyFont="1" applyFill="1" applyBorder="1" applyAlignment="1" applyProtection="1">
      <alignment horizontal="center"/>
    </xf>
    <xf numFmtId="215" fontId="5" fillId="33" borderId="19" xfId="0" applyNumberFormat="1" applyFont="1" applyFill="1" applyBorder="1" applyAlignment="1" applyProtection="1">
      <alignment horizontal="right"/>
    </xf>
    <xf numFmtId="49" fontId="6" fillId="0" borderId="20" xfId="0" applyNumberFormat="1" applyFont="1" applyFill="1" applyBorder="1" applyAlignment="1" applyProtection="1">
      <alignment wrapText="1"/>
      <protection locked="0"/>
    </xf>
    <xf numFmtId="0" fontId="6" fillId="0" borderId="21" xfId="0" applyFont="1" applyFill="1" applyBorder="1" applyAlignment="1" applyProtection="1">
      <alignment horizontal="center"/>
      <protection locked="0"/>
    </xf>
    <xf numFmtId="49" fontId="6" fillId="0" borderId="21" xfId="0" applyNumberFormat="1" applyFont="1" applyFill="1" applyBorder="1" applyAlignment="1" applyProtection="1">
      <alignment horizontal="left" wrapText="1"/>
      <protection locked="0"/>
    </xf>
    <xf numFmtId="214" fontId="6" fillId="0" borderId="21" xfId="0" applyNumberFormat="1" applyFont="1" applyFill="1" applyBorder="1" applyAlignment="1">
      <alignment horizontal="right"/>
    </xf>
    <xf numFmtId="10" fontId="6" fillId="0" borderId="22" xfId="0" applyNumberFormat="1" applyFont="1" applyFill="1" applyBorder="1" applyAlignment="1" applyProtection="1">
      <alignment horizontal="center"/>
      <protection locked="0"/>
    </xf>
    <xf numFmtId="215" fontId="6" fillId="0" borderId="23" xfId="0" applyNumberFormat="1" applyFont="1" applyFill="1" applyBorder="1" applyAlignment="1">
      <alignment horizontal="right"/>
    </xf>
    <xf numFmtId="49" fontId="6" fillId="0" borderId="24" xfId="0" applyNumberFormat="1" applyFont="1" applyFill="1" applyBorder="1" applyAlignment="1" applyProtection="1">
      <alignment wrapText="1"/>
      <protection locked="0"/>
    </xf>
    <xf numFmtId="0" fontId="6" fillId="0" borderId="25" xfId="0" applyFont="1" applyFill="1" applyBorder="1" applyAlignment="1" applyProtection="1">
      <alignment horizontal="center"/>
      <protection locked="0"/>
    </xf>
    <xf numFmtId="49" fontId="6" fillId="0" borderId="25" xfId="0" applyNumberFormat="1" applyFont="1" applyFill="1" applyBorder="1" applyAlignment="1" applyProtection="1">
      <alignment horizontal="left" wrapText="1"/>
      <protection locked="0"/>
    </xf>
    <xf numFmtId="214" fontId="6" fillId="0" borderId="25" xfId="0" applyNumberFormat="1" applyFont="1" applyFill="1" applyBorder="1" applyAlignment="1">
      <alignment horizontal="right"/>
    </xf>
    <xf numFmtId="10" fontId="6" fillId="0" borderId="26" xfId="0" applyNumberFormat="1" applyFont="1" applyFill="1" applyBorder="1" applyAlignment="1" applyProtection="1">
      <alignment horizontal="center"/>
      <protection locked="0"/>
    </xf>
    <xf numFmtId="215" fontId="6" fillId="0" borderId="27" xfId="0" applyNumberFormat="1" applyFont="1" applyFill="1" applyBorder="1" applyAlignment="1">
      <alignment horizontal="right"/>
    </xf>
    <xf numFmtId="49" fontId="5" fillId="33" borderId="10" xfId="0" applyNumberFormat="1" applyFont="1" applyFill="1" applyBorder="1" applyAlignment="1" applyProtection="1">
      <alignment wrapText="1"/>
      <protection locked="0"/>
    </xf>
    <xf numFmtId="0" fontId="5" fillId="33" borderId="11" xfId="0" applyFont="1" applyFill="1" applyBorder="1" applyAlignment="1" applyProtection="1">
      <alignment horizontal="center"/>
      <protection locked="0"/>
    </xf>
    <xf numFmtId="214" fontId="5" fillId="33" borderId="11" xfId="0" applyNumberFormat="1" applyFont="1" applyFill="1" applyBorder="1" applyAlignment="1" applyProtection="1">
      <alignment horizontal="right" wrapText="1"/>
      <protection locked="0"/>
    </xf>
    <xf numFmtId="214" fontId="5" fillId="33" borderId="11" xfId="0" applyNumberFormat="1" applyFont="1" applyFill="1" applyBorder="1" applyAlignment="1">
      <alignment horizontal="right"/>
    </xf>
    <xf numFmtId="10" fontId="5" fillId="33" borderId="12" xfId="0" applyNumberFormat="1" applyFont="1" applyFill="1" applyBorder="1" applyAlignment="1" applyProtection="1">
      <alignment horizontal="center"/>
      <protection locked="0"/>
    </xf>
    <xf numFmtId="215" fontId="6" fillId="0" borderId="0" xfId="0" applyNumberFormat="1" applyFont="1" applyFill="1" applyBorder="1" applyAlignment="1">
      <alignment horizontal="right"/>
    </xf>
    <xf numFmtId="49" fontId="5" fillId="0" borderId="28" xfId="0" applyNumberFormat="1" applyFont="1" applyFill="1" applyBorder="1" applyAlignment="1" applyProtection="1">
      <alignment wrapText="1"/>
      <protection locked="0"/>
    </xf>
    <xf numFmtId="214" fontId="5" fillId="0" borderId="0" xfId="0" applyNumberFormat="1" applyFont="1" applyFill="1" applyBorder="1" applyAlignment="1" applyProtection="1">
      <alignment horizontal="right" wrapText="1"/>
      <protection locked="0"/>
    </xf>
    <xf numFmtId="214" fontId="5" fillId="0" borderId="0" xfId="0" applyNumberFormat="1" applyFont="1" applyFill="1" applyBorder="1" applyAlignment="1">
      <alignment horizontal="right"/>
    </xf>
    <xf numFmtId="10" fontId="5" fillId="0" borderId="29" xfId="0" applyNumberFormat="1" applyFont="1" applyFill="1" applyBorder="1" applyAlignment="1" applyProtection="1">
      <alignment horizontal="center"/>
      <protection locked="0"/>
    </xf>
    <xf numFmtId="218" fontId="6" fillId="0" borderId="0" xfId="0" applyNumberFormat="1" applyFont="1" applyFill="1" applyBorder="1" applyAlignment="1" applyProtection="1">
      <alignment horizontal="right"/>
    </xf>
    <xf numFmtId="218" fontId="5" fillId="0" borderId="0" xfId="0" applyNumberFormat="1" applyFont="1" applyFill="1" applyBorder="1" applyAlignment="1" applyProtection="1">
      <alignment horizontal="right"/>
    </xf>
    <xf numFmtId="218" fontId="5" fillId="33" borderId="17" xfId="0" applyNumberFormat="1" applyFont="1" applyFill="1" applyBorder="1" applyAlignment="1" applyProtection="1">
      <alignment horizontal="right"/>
    </xf>
    <xf numFmtId="218" fontId="6" fillId="0" borderId="21" xfId="0" applyNumberFormat="1" applyFont="1" applyFill="1" applyBorder="1" applyAlignment="1" applyProtection="1">
      <alignment horizontal="right"/>
      <protection locked="0"/>
    </xf>
    <xf numFmtId="218" fontId="6" fillId="0" borderId="25" xfId="0" applyNumberFormat="1" applyFont="1" applyFill="1" applyBorder="1" applyAlignment="1" applyProtection="1">
      <alignment horizontal="right"/>
      <protection locked="0"/>
    </xf>
    <xf numFmtId="218" fontId="5" fillId="33" borderId="11" xfId="0" applyNumberFormat="1" applyFont="1" applyFill="1" applyBorder="1" applyAlignment="1" applyProtection="1">
      <alignment horizontal="right"/>
      <protection locked="0"/>
    </xf>
    <xf numFmtId="218" fontId="6" fillId="0" borderId="0" xfId="0" applyNumberFormat="1" applyFont="1" applyFill="1" applyBorder="1" applyAlignment="1" applyProtection="1">
      <alignment horizontal="right" vertical="center"/>
      <protection locked="0"/>
    </xf>
    <xf numFmtId="218" fontId="32" fillId="35" borderId="31" xfId="0" applyNumberFormat="1" applyFont="1" applyFill="1" applyBorder="1" applyAlignment="1" applyProtection="1">
      <alignment horizontal="right" vertical="center" wrapText="1"/>
      <protection locked="0"/>
    </xf>
    <xf numFmtId="0" fontId="32" fillId="35" borderId="31" xfId="0" applyNumberFormat="1" applyFont="1" applyFill="1" applyBorder="1" applyAlignment="1" applyProtection="1">
      <alignment horizontal="center" vertical="center" wrapText="1"/>
      <protection locked="0"/>
    </xf>
    <xf numFmtId="219" fontId="3" fillId="35" borderId="31" xfId="0" applyNumberFormat="1" applyFont="1" applyFill="1" applyBorder="1" applyAlignment="1">
      <alignment horizontal="right" vertical="center" wrapText="1"/>
    </xf>
    <xf numFmtId="216" fontId="3" fillId="35" borderId="31" xfId="0" applyNumberFormat="1" applyFont="1" applyFill="1" applyBorder="1" applyAlignment="1" applyProtection="1">
      <alignment horizontal="center" vertical="center" wrapText="1"/>
      <protection locked="0"/>
    </xf>
    <xf numFmtId="215" fontId="3" fillId="35" borderId="31" xfId="0" applyNumberFormat="1" applyFont="1" applyFill="1" applyBorder="1" applyAlignment="1">
      <alignment horizontal="center" vertical="center" wrapText="1"/>
    </xf>
    <xf numFmtId="0" fontId="3" fillId="35" borderId="31" xfId="0" applyFont="1" applyFill="1" applyBorder="1" applyAlignment="1">
      <alignment horizontal="center" vertical="center" wrapText="1"/>
    </xf>
    <xf numFmtId="217" fontId="3" fillId="35" borderId="31" xfId="0" applyNumberFormat="1" applyFont="1" applyFill="1" applyBorder="1" applyAlignment="1">
      <alignment horizontal="center" vertical="center" wrapText="1"/>
    </xf>
    <xf numFmtId="219" fontId="3" fillId="35" borderId="32" xfId="0" applyNumberFormat="1" applyFont="1" applyFill="1" applyBorder="1" applyAlignment="1">
      <alignment horizontal="right" vertical="center" wrapText="1"/>
    </xf>
    <xf numFmtId="0" fontId="5" fillId="35" borderId="0" xfId="0" applyNumberFormat="1" applyFont="1" applyFill="1" applyBorder="1" applyAlignment="1" applyProtection="1">
      <alignment horizontal="right" wrapText="1"/>
      <protection locked="0"/>
    </xf>
    <xf numFmtId="0" fontId="5" fillId="35" borderId="0" xfId="0" applyNumberFormat="1" applyFont="1" applyFill="1" applyBorder="1" applyAlignment="1">
      <alignment horizontal="right"/>
    </xf>
    <xf numFmtId="0" fontId="5" fillId="35" borderId="0" xfId="0" applyNumberFormat="1" applyFont="1" applyFill="1" applyBorder="1" applyAlignment="1">
      <alignment horizontal="right" wrapText="1"/>
    </xf>
    <xf numFmtId="0" fontId="5" fillId="35" borderId="0" xfId="0" applyNumberFormat="1" applyFont="1" applyFill="1" applyBorder="1" applyAlignment="1" applyProtection="1">
      <alignment horizontal="right"/>
      <protection locked="0"/>
    </xf>
    <xf numFmtId="218" fontId="5" fillId="33" borderId="0" xfId="0" applyNumberFormat="1" applyFont="1" applyFill="1" applyBorder="1" applyAlignment="1" applyProtection="1">
      <alignment horizontal="right"/>
      <protection locked="0"/>
    </xf>
    <xf numFmtId="0" fontId="6" fillId="0" borderId="0" xfId="0" applyNumberFormat="1" applyFont="1" applyFill="1" applyBorder="1" applyAlignment="1" applyProtection="1">
      <alignment horizontal="right" wrapText="1"/>
      <protection locked="0"/>
    </xf>
    <xf numFmtId="0" fontId="6" fillId="0" borderId="0" xfId="0" applyNumberFormat="1" applyFont="1" applyFill="1" applyBorder="1" applyAlignment="1">
      <alignment horizontal="right"/>
    </xf>
    <xf numFmtId="0" fontId="6" fillId="0" borderId="0" xfId="0" applyNumberFormat="1" applyFont="1" applyFill="1" applyBorder="1" applyAlignment="1">
      <alignment horizontal="right" wrapText="1"/>
    </xf>
    <xf numFmtId="0" fontId="6" fillId="0" borderId="0" xfId="0" applyNumberFormat="1" applyFont="1" applyFill="1" applyBorder="1" applyAlignment="1" applyProtection="1">
      <alignment horizontal="right"/>
      <protection locked="0"/>
    </xf>
    <xf numFmtId="218" fontId="6" fillId="0" borderId="0" xfId="0" applyNumberFormat="1" applyFont="1" applyFill="1" applyBorder="1" applyAlignment="1" applyProtection="1">
      <alignment horizontal="right"/>
      <protection locked="0"/>
    </xf>
    <xf numFmtId="0" fontId="6" fillId="0" borderId="0" xfId="0" applyNumberFormat="1" applyFont="1" applyFill="1" applyBorder="1" applyAlignment="1" applyProtection="1">
      <alignment horizontal="left" vertical="center" wrapText="1"/>
    </xf>
    <xf numFmtId="0" fontId="6" fillId="0" borderId="0" xfId="0" applyNumberFormat="1" applyFont="1" applyFill="1" applyBorder="1" applyAlignment="1">
      <alignment horizontal="left" vertical="center" wrapText="1"/>
    </xf>
    <xf numFmtId="0" fontId="6" fillId="0" borderId="0" xfId="0" applyNumberFormat="1" applyFont="1" applyFill="1" applyBorder="1" applyAlignment="1" applyProtection="1">
      <alignment horizontal="left" vertical="center" wrapText="1"/>
      <protection locked="0"/>
    </xf>
    <xf numFmtId="218" fontId="6" fillId="0" borderId="0" xfId="0" applyNumberFormat="1" applyFont="1" applyFill="1" applyBorder="1" applyAlignment="1" applyProtection="1">
      <alignment horizontal="left" vertical="center" wrapText="1"/>
      <protection locked="0"/>
    </xf>
    <xf numFmtId="219" fontId="6" fillId="0" borderId="0" xfId="0" applyNumberFormat="1" applyFont="1" applyFill="1" applyBorder="1" applyAlignment="1">
      <alignment horizontal="left" vertical="center" wrapText="1"/>
    </xf>
    <xf numFmtId="216" fontId="6" fillId="0" borderId="0" xfId="0" applyNumberFormat="1" applyFont="1" applyFill="1" applyBorder="1" applyAlignment="1" applyProtection="1">
      <alignment horizontal="left" vertical="center" wrapText="1"/>
      <protection locked="0"/>
    </xf>
    <xf numFmtId="215" fontId="6" fillId="0" borderId="0" xfId="0" applyNumberFormat="1" applyFont="1" applyFill="1" applyBorder="1" applyAlignment="1">
      <alignment horizontal="left" vertical="center" wrapText="1" indent="1"/>
    </xf>
    <xf numFmtId="0" fontId="6" fillId="0" borderId="0" xfId="0" applyFont="1" applyFill="1" applyBorder="1" applyAlignment="1">
      <alignment horizontal="left" vertical="center" wrapText="1"/>
    </xf>
    <xf numFmtId="217" fontId="6" fillId="0" borderId="0" xfId="0" applyNumberFormat="1" applyFont="1" applyFill="1" applyBorder="1" applyAlignment="1">
      <alignment horizontal="left" vertical="center" wrapText="1"/>
    </xf>
    <xf numFmtId="0" fontId="6" fillId="0" borderId="0" xfId="0" applyNumberFormat="1" applyFont="1" applyFill="1" applyBorder="1" applyAlignment="1" applyProtection="1">
      <alignment horizontal="left" wrapText="1"/>
      <protection locked="0"/>
    </xf>
    <xf numFmtId="218" fontId="6" fillId="0" borderId="0" xfId="0" applyNumberFormat="1" applyFont="1" applyFill="1" applyBorder="1" applyAlignment="1" applyProtection="1">
      <alignment horizontal="left" wrapText="1"/>
      <protection locked="0"/>
    </xf>
    <xf numFmtId="219" fontId="6" fillId="0" borderId="0" xfId="0" applyNumberFormat="1" applyFont="1" applyFill="1" applyBorder="1" applyAlignment="1" applyProtection="1">
      <alignment horizontal="left" wrapText="1"/>
      <protection locked="0"/>
    </xf>
    <xf numFmtId="216" fontId="6" fillId="0" borderId="0" xfId="0" applyNumberFormat="1" applyFont="1" applyFill="1" applyBorder="1" applyAlignment="1" applyProtection="1">
      <alignment horizontal="left" wrapText="1"/>
      <protection locked="0"/>
    </xf>
    <xf numFmtId="215" fontId="6" fillId="0" borderId="0" xfId="0" applyNumberFormat="1" applyFont="1" applyFill="1" applyBorder="1" applyAlignment="1" applyProtection="1">
      <alignment horizontal="left" wrapText="1" indent="1"/>
      <protection locked="0"/>
    </xf>
    <xf numFmtId="0" fontId="6" fillId="0" borderId="0" xfId="0" applyFont="1" applyFill="1" applyBorder="1" applyAlignment="1" applyProtection="1">
      <alignment horizontal="left" wrapText="1"/>
      <protection locked="0"/>
    </xf>
    <xf numFmtId="217" fontId="6" fillId="0" borderId="0" xfId="0" applyNumberFormat="1" applyFont="1" applyFill="1" applyBorder="1" applyAlignment="1" applyProtection="1">
      <alignment horizontal="left" wrapText="1"/>
      <protection locked="0"/>
    </xf>
  </cellXfs>
  <cellStyles count="48">
    <cellStyle name="20% - Accent1" xfId="1" xr:uid="{00000000-0005-0000-0000-000001000000}"/>
    <cellStyle name="20% - Accent2" xfId="2" xr:uid="{00000000-0005-0000-0000-000002000000}"/>
    <cellStyle name="20% - Accent3" xfId="3" xr:uid="{00000000-0005-0000-0000-000003000000}"/>
    <cellStyle name="20% - Accent4" xfId="4" xr:uid="{00000000-0005-0000-0000-000004000000}"/>
    <cellStyle name="20% - Accent5" xfId="5" xr:uid="{00000000-0005-0000-0000-000005000000}"/>
    <cellStyle name="20% - Accent6" xfId="6" xr:uid="{00000000-0005-0000-0000-000006000000}"/>
    <cellStyle name="40% - Accent1" xfId="7" xr:uid="{00000000-0005-0000-0000-000007000000}"/>
    <cellStyle name="40% - Accent2" xfId="8" xr:uid="{00000000-0005-0000-0000-000008000000}"/>
    <cellStyle name="40% - Accent3" xfId="9" xr:uid="{00000000-0005-0000-0000-000009000000}"/>
    <cellStyle name="40% - Accent4" xfId="10" xr:uid="{00000000-0005-0000-0000-00000A000000}"/>
    <cellStyle name="40% - Accent5" xfId="11" xr:uid="{00000000-0005-0000-0000-00000B000000}"/>
    <cellStyle name="40% - Accent6" xfId="12" xr:uid="{00000000-0005-0000-0000-00000C000000}"/>
    <cellStyle name="60% - Accent1" xfId="13" xr:uid="{00000000-0005-0000-0000-00000D000000}"/>
    <cellStyle name="60% - Accent2" xfId="14" xr:uid="{00000000-0005-0000-0000-00000E000000}"/>
    <cellStyle name="60% - Accent3" xfId="15" xr:uid="{00000000-0005-0000-0000-00000F000000}"/>
    <cellStyle name="60% - Accent4" xfId="16" xr:uid="{00000000-0005-0000-0000-000010000000}"/>
    <cellStyle name="60% - Accent5" xfId="17" xr:uid="{00000000-0005-0000-0000-000011000000}"/>
    <cellStyle name="60% - Accent6" xfId="18" xr:uid="{00000000-0005-0000-0000-000012000000}"/>
    <cellStyle name="Accent1" xfId="19" xr:uid="{00000000-0005-0000-0000-000013000000}"/>
    <cellStyle name="Accent2" xfId="20" xr:uid="{00000000-0005-0000-0000-000014000000}"/>
    <cellStyle name="Accent3" xfId="21" xr:uid="{00000000-0005-0000-0000-000015000000}"/>
    <cellStyle name="Accent4" xfId="22" xr:uid="{00000000-0005-0000-0000-000016000000}"/>
    <cellStyle name="Accent5" xfId="23" xr:uid="{00000000-0005-0000-0000-000017000000}"/>
    <cellStyle name="Accent6" xfId="24" xr:uid="{00000000-0005-0000-0000-000018000000}"/>
    <cellStyle name="Berekening" xfId="25" xr:uid="{00000000-0005-0000-0000-000019000000}"/>
    <cellStyle name="Comma" xfId="30" xr:uid="{00000000-0005-0000-0000-00001E000000}"/>
    <cellStyle name="Comma [0]" xfId="31" xr:uid="{00000000-0005-0000-0000-00001F000000}"/>
    <cellStyle name="Controlecel" xfId="26" xr:uid="{00000000-0005-0000-0000-00001A000000}"/>
    <cellStyle name="Currency" xfId="44" xr:uid="{00000000-0005-0000-0000-00002C000000}"/>
    <cellStyle name="Currency [0]" xfId="45" xr:uid="{00000000-0005-0000-0000-00002D000000}"/>
    <cellStyle name="Gekoppelde cel" xfId="27" xr:uid="{00000000-0005-0000-0000-00001B000000}"/>
    <cellStyle name="Goed" xfId="28" xr:uid="{00000000-0005-0000-0000-00001C000000}"/>
    <cellStyle name="Invoer" xfId="29" xr:uid="{00000000-0005-0000-0000-00001D000000}"/>
    <cellStyle name="Kop 1" xfId="32" xr:uid="{00000000-0005-0000-0000-000020000000}"/>
    <cellStyle name="Kop 2" xfId="33" xr:uid="{00000000-0005-0000-0000-000021000000}"/>
    <cellStyle name="Kop 3" xfId="34" xr:uid="{00000000-0005-0000-0000-000022000000}"/>
    <cellStyle name="Kop 4" xfId="35" xr:uid="{00000000-0005-0000-0000-000023000000}"/>
    <cellStyle name="Neutraal" xfId="36" xr:uid="{00000000-0005-0000-0000-000024000000}"/>
    <cellStyle name="Normal" xfId="0" builtinId="0"/>
    <cellStyle name="Notitie" xfId="37" xr:uid="{00000000-0005-0000-0000-000025000000}"/>
    <cellStyle name="Ongeldig" xfId="38" xr:uid="{00000000-0005-0000-0000-000026000000}"/>
    <cellStyle name="Percent" xfId="39" xr:uid="{00000000-0005-0000-0000-000027000000}"/>
    <cellStyle name="Standaard 2" xfId="40" xr:uid="{00000000-0005-0000-0000-000028000000}"/>
    <cellStyle name="Titel" xfId="41" xr:uid="{00000000-0005-0000-0000-000029000000}"/>
    <cellStyle name="Totaal" xfId="42" xr:uid="{00000000-0005-0000-0000-00002A000000}"/>
    <cellStyle name="Uitvoer" xfId="43" xr:uid="{00000000-0005-0000-0000-00002B000000}"/>
    <cellStyle name="Verklarende tekst" xfId="46" xr:uid="{00000000-0005-0000-0000-00002E000000}"/>
    <cellStyle name="Waarschuwingstekst" xfId="47"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D39"/>
  <sheetViews>
    <sheetView workbookViewId="0">
      <selection activeCell="C9" sqref="C9:D9"/>
    </sheetView>
  </sheetViews>
  <sheetFormatPr baseColWidth="10" defaultColWidth="9.109375" defaultRowHeight="12.6" x14ac:dyDescent="0.2"/>
  <cols>
    <col min="1" max="1" width="14.6640625" style="16" customWidth="1"/>
    <col min="2" max="2" width="18.88671875" style="16" customWidth="1"/>
    <col min="3" max="3" width="27" style="16" customWidth="1"/>
    <col min="4" max="4" width="27.6640625" style="16" customWidth="1"/>
    <col min="5" max="5" width="9.109375" style="16" customWidth="1"/>
    <col min="6" max="16384" width="9.109375" style="16"/>
  </cols>
  <sheetData>
    <row r="1" spans="1:4" ht="19.8" x14ac:dyDescent="0.3">
      <c r="A1" s="43"/>
      <c r="B1" s="44"/>
      <c r="C1" s="46" t="s">
        <v>22</v>
      </c>
      <c r="D1" s="45"/>
    </row>
    <row r="2" spans="1:4" ht="3.75" customHeight="1" x14ac:dyDescent="0.2">
      <c r="A2" s="17"/>
      <c r="B2" s="17"/>
      <c r="C2" s="17"/>
      <c r="D2" s="17"/>
    </row>
    <row r="3" spans="1:4" ht="3.75" customHeight="1" x14ac:dyDescent="0.2">
      <c r="A3" s="17"/>
      <c r="B3" s="17"/>
      <c r="C3" s="17"/>
      <c r="D3" s="17"/>
    </row>
    <row r="4" spans="1:4" ht="3.75" customHeight="1" x14ac:dyDescent="0.2">
      <c r="A4" s="17"/>
      <c r="B4" s="17"/>
      <c r="C4" s="17"/>
      <c r="D4" s="17"/>
    </row>
    <row r="5" spans="1:4" ht="3.75" customHeight="1" x14ac:dyDescent="0.2">
      <c r="A5" s="17"/>
      <c r="B5" s="17"/>
      <c r="C5" s="17"/>
      <c r="D5" s="17"/>
    </row>
    <row r="6" spans="1:4" ht="3.75" customHeight="1" x14ac:dyDescent="0.2">
      <c r="A6" s="19"/>
      <c r="C6" s="20"/>
      <c r="D6" s="33"/>
    </row>
    <row r="7" spans="1:4" ht="3.75" customHeight="1" x14ac:dyDescent="0.2">
      <c r="A7" s="15"/>
      <c r="B7" s="15"/>
      <c r="C7" s="15"/>
      <c r="D7" s="34"/>
    </row>
    <row r="8" spans="1:4" ht="89.25" customHeight="1" x14ac:dyDescent="0.2">
      <c r="A8" s="8" t="s">
        <v>23</v>
      </c>
      <c r="B8" s="11"/>
      <c r="C8" s="10" t="s">
        <v>81</v>
      </c>
      <c r="D8" s="9"/>
    </row>
    <row r="9" spans="1:4" ht="25.5" customHeight="1" x14ac:dyDescent="0.2">
      <c r="A9" s="8" t="s">
        <v>20</v>
      </c>
      <c r="B9" s="11"/>
      <c r="C9" s="10" t="s">
        <v>82</v>
      </c>
      <c r="D9" s="9"/>
    </row>
    <row r="10" spans="1:4" ht="25.5" customHeight="1" x14ac:dyDescent="0.2">
      <c r="A10" s="5" t="s">
        <v>71</v>
      </c>
      <c r="B10" s="11"/>
      <c r="C10" s="14" t="s">
        <v>83</v>
      </c>
      <c r="D10" s="13"/>
    </row>
    <row r="11" spans="1:4" ht="25.5" customHeight="1" x14ac:dyDescent="0.2">
      <c r="A11" s="5" t="s">
        <v>24</v>
      </c>
      <c r="B11" s="11"/>
      <c r="C11" s="14" t="s">
        <v>84</v>
      </c>
      <c r="D11" s="13"/>
    </row>
    <row r="12" spans="1:4" ht="25.5" customHeight="1" x14ac:dyDescent="0.2">
      <c r="A12" s="5" t="s">
        <v>34</v>
      </c>
      <c r="B12" s="11"/>
      <c r="C12" s="14" t="s">
        <v>85</v>
      </c>
      <c r="D12" s="13"/>
    </row>
    <row r="13" spans="1:4" ht="25.5" customHeight="1" x14ac:dyDescent="0.2">
      <c r="A13" s="12" t="s">
        <v>25</v>
      </c>
      <c r="B13" s="11"/>
      <c r="C13" s="14" t="s">
        <v>86</v>
      </c>
      <c r="D13" s="13"/>
    </row>
    <row r="14" spans="1:4" ht="5.25" customHeight="1" x14ac:dyDescent="0.2">
      <c r="A14" s="15"/>
      <c r="B14" s="15"/>
      <c r="C14" s="15"/>
      <c r="D14" s="15"/>
    </row>
    <row r="15" spans="1:4" ht="5.25" customHeight="1" x14ac:dyDescent="0.2">
      <c r="A15" s="18"/>
      <c r="B15" s="18"/>
      <c r="C15" s="18"/>
      <c r="D15" s="18"/>
    </row>
    <row r="16" spans="1:4" ht="25.5" customHeight="1" x14ac:dyDescent="0.2">
      <c r="A16" s="63" t="s">
        <v>26</v>
      </c>
      <c r="B16" s="48"/>
      <c r="C16" s="50"/>
      <c r="D16" s="51"/>
    </row>
    <row r="17" spans="1:4" ht="25.5" customHeight="1" x14ac:dyDescent="0.2">
      <c r="A17" s="48"/>
      <c r="B17" s="52" t="s">
        <v>33</v>
      </c>
      <c r="C17" s="53">
        <f>Postes!M82</f>
        <v>0</v>
      </c>
      <c r="D17" s="54"/>
    </row>
    <row r="18" spans="1:4" ht="25.5" customHeight="1" x14ac:dyDescent="0.2">
      <c r="A18" s="48"/>
      <c r="B18" s="52" t="s">
        <v>29</v>
      </c>
      <c r="C18" s="55">
        <f>C19-C17</f>
        <v>0</v>
      </c>
      <c r="D18" s="54"/>
    </row>
    <row r="19" spans="1:4" ht="25.5" customHeight="1" x14ac:dyDescent="0.2">
      <c r="A19" s="48"/>
      <c r="B19" s="52" t="s">
        <v>28</v>
      </c>
      <c r="C19" s="56">
        <f>Postes!M84</f>
        <v>0</v>
      </c>
      <c r="D19" s="54"/>
    </row>
    <row r="20" spans="1:4" x14ac:dyDescent="0.2">
      <c r="A20" s="57"/>
      <c r="B20" s="58"/>
      <c r="C20" s="59"/>
      <c r="D20" s="51"/>
    </row>
    <row r="21" spans="1:4" ht="27" customHeight="1" x14ac:dyDescent="0.2">
      <c r="A21" s="63" t="s">
        <v>30</v>
      </c>
      <c r="B21" s="52"/>
      <c r="C21" s="60"/>
      <c r="D21" s="51"/>
    </row>
    <row r="22" spans="1:4" ht="27" customHeight="1" x14ac:dyDescent="0.2">
      <c r="A22" s="48"/>
      <c r="B22" s="52" t="s">
        <v>27</v>
      </c>
      <c r="C22" s="53">
        <f>Omissions!E14</f>
        <v>0</v>
      </c>
      <c r="D22" s="54"/>
    </row>
    <row r="23" spans="1:4" ht="27" customHeight="1" x14ac:dyDescent="0.2">
      <c r="A23" s="48"/>
      <c r="B23" s="52" t="s">
        <v>29</v>
      </c>
      <c r="C23" s="55">
        <f>Omissions!E15</f>
        <v>0</v>
      </c>
      <c r="D23" s="54"/>
    </row>
    <row r="24" spans="1:4" ht="27" customHeight="1" x14ac:dyDescent="0.2">
      <c r="A24" s="48"/>
      <c r="B24" s="52" t="s">
        <v>28</v>
      </c>
      <c r="C24" s="56">
        <f>C22+C23</f>
        <v>0</v>
      </c>
      <c r="D24" s="54"/>
    </row>
    <row r="25" spans="1:4" x14ac:dyDescent="0.2">
      <c r="A25" s="57"/>
      <c r="B25" s="58"/>
      <c r="C25" s="59"/>
      <c r="D25" s="51"/>
    </row>
    <row r="26" spans="1:4" ht="26.25" customHeight="1" x14ac:dyDescent="0.2">
      <c r="A26" s="63" t="s">
        <v>31</v>
      </c>
      <c r="B26" s="52"/>
      <c r="C26" s="60"/>
      <c r="D26" s="51"/>
    </row>
    <row r="27" spans="1:4" ht="26.25" customHeight="1" x14ac:dyDescent="0.2">
      <c r="A27" s="48"/>
      <c r="B27" s="52" t="s">
        <v>27</v>
      </c>
      <c r="C27" s="53">
        <f>C17+C22</f>
        <v>0</v>
      </c>
      <c r="D27" s="54"/>
    </row>
    <row r="28" spans="1:4" ht="26.25" customHeight="1" x14ac:dyDescent="0.2">
      <c r="A28" s="48"/>
      <c r="B28" s="52" t="s">
        <v>29</v>
      </c>
      <c r="C28" s="55">
        <f>C18+C23</f>
        <v>0</v>
      </c>
      <c r="D28" s="54"/>
    </row>
    <row r="29" spans="1:4" ht="26.25" customHeight="1" x14ac:dyDescent="0.2">
      <c r="A29" s="48"/>
      <c r="B29" s="61" t="s">
        <v>28</v>
      </c>
      <c r="C29" s="62">
        <f>C19+C24</f>
        <v>0</v>
      </c>
      <c r="D29" s="54"/>
    </row>
    <row r="30" spans="1:4" ht="6" customHeight="1" x14ac:dyDescent="0.2">
      <c r="A30" s="18"/>
      <c r="B30" s="18"/>
      <c r="C30" s="18"/>
      <c r="D30" s="18"/>
    </row>
    <row r="31" spans="1:4" ht="6" customHeight="1" x14ac:dyDescent="0.2">
      <c r="A31" s="18"/>
      <c r="B31" s="18"/>
      <c r="C31" s="18"/>
      <c r="D31" s="18"/>
    </row>
    <row r="32" spans="1:4" ht="6" customHeight="1" x14ac:dyDescent="0.2">
      <c r="A32" s="18"/>
      <c r="B32" s="18"/>
      <c r="C32" s="18"/>
      <c r="D32" s="18"/>
    </row>
    <row r="33" spans="1:4" ht="6" customHeight="1" x14ac:dyDescent="0.2">
      <c r="A33" s="18"/>
      <c r="B33" s="18"/>
      <c r="C33" s="18"/>
      <c r="D33" s="18"/>
    </row>
    <row r="34" spans="1:4" ht="6" customHeight="1" x14ac:dyDescent="0.2">
      <c r="A34" s="18"/>
      <c r="B34" s="18"/>
      <c r="C34" s="18"/>
      <c r="D34" s="18"/>
    </row>
    <row r="35" spans="1:4" x14ac:dyDescent="0.2">
      <c r="A35" s="47" t="s">
        <v>32</v>
      </c>
    </row>
    <row r="37" spans="1:4" ht="24.75" customHeight="1" x14ac:dyDescent="0.2">
      <c r="A37" s="7" t="s">
        <v>40</v>
      </c>
      <c r="B37" s="7"/>
      <c r="C37" s="90"/>
      <c r="D37" s="49"/>
    </row>
    <row r="38" spans="1:4" x14ac:dyDescent="0.2">
      <c r="A38" s="6" t="s">
        <v>73</v>
      </c>
      <c r="B38" s="6"/>
      <c r="C38" s="91"/>
    </row>
    <row r="39" spans="1:4" x14ac:dyDescent="0.2">
      <c r="A39" s="6" t="s">
        <v>74</v>
      </c>
      <c r="B39" s="6"/>
      <c r="C39" s="91"/>
    </row>
  </sheetData>
  <sheetProtection sheet="1" formatCells="0" formatColumns="0" formatRows="0"/>
  <mergeCells count="15">
    <mergeCell ref="A37:B37"/>
    <mergeCell ref="A38:B38"/>
    <mergeCell ref="A39:B39"/>
    <mergeCell ref="A11:B11"/>
    <mergeCell ref="A12:B12"/>
    <mergeCell ref="C10:D10"/>
    <mergeCell ref="A13:B13"/>
    <mergeCell ref="C8:D8"/>
    <mergeCell ref="C9:D9"/>
    <mergeCell ref="C11:D11"/>
    <mergeCell ref="C12:D12"/>
    <mergeCell ref="C13:D13"/>
    <mergeCell ref="A8:B8"/>
    <mergeCell ref="A9:B9"/>
    <mergeCell ref="A10:B10"/>
  </mergeCells>
  <pageMargins left="0.75" right="0.75" top="1" bottom="1" header="0.5" footer="0.5"/>
  <pageSetup paperSize="9" orientation="portrait" horizontalDpi="1200" verticalDpi="1200" r:id="rId1"/>
  <ignoredErrors>
    <ignoredError sqref="A1:CW1000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CY103"/>
  <sheetViews>
    <sheetView tabSelected="1" workbookViewId="0">
      <pane ySplit="3" topLeftCell="A4" activePane="bottomLeft" state="frozen"/>
      <selection pane="bottomLeft" activeCell="AB10" sqref="AB10"/>
    </sheetView>
  </sheetViews>
  <sheetFormatPr baseColWidth="10" defaultColWidth="9.109375" defaultRowHeight="10.199999999999999" x14ac:dyDescent="0.2"/>
  <cols>
    <col min="1" max="1" width="7.109375" style="38" customWidth="1"/>
    <col min="2" max="2" width="11.6640625" style="94" customWidth="1"/>
    <col min="3" max="3" width="3.6640625" style="94" hidden="1" customWidth="1"/>
    <col min="4" max="4" width="33.6640625" style="76" customWidth="1"/>
    <col min="5" max="5" width="4.6640625" style="31" customWidth="1"/>
    <col min="6" max="6" width="4.44140625" style="31" customWidth="1"/>
    <col min="7" max="7" width="5.33203125" style="97" customWidth="1"/>
    <col min="8" max="9" width="4.6640625" style="32" hidden="1" customWidth="1"/>
    <col min="10" max="10" width="7.6640625" style="97" hidden="1" customWidth="1"/>
    <col min="11" max="11" width="12.6640625" style="107" customWidth="1"/>
    <col min="12" max="12" width="28.6640625" style="78" hidden="1" customWidth="1"/>
    <col min="13" max="13" width="16.6640625" style="111" customWidth="1"/>
    <col min="14" max="14" width="7.44140625" style="103" customWidth="1"/>
    <col min="15" max="15" width="15.6640625" style="41" hidden="1" customWidth="1"/>
    <col min="16" max="16" width="16.6640625" style="21" customWidth="1"/>
    <col min="17" max="17" width="10.6640625" style="104" customWidth="1"/>
    <col min="18" max="18" width="9.109375" style="111" hidden="1" customWidth="1"/>
    <col min="19" max="19" width="10.6640625" style="104" customWidth="1"/>
    <col min="20" max="20" width="9.109375" style="111" hidden="1" customWidth="1"/>
    <col min="21" max="21" width="10.6640625" style="104" customWidth="1"/>
    <col min="22" max="22" width="9.109375" style="111" hidden="1" customWidth="1"/>
    <col min="23" max="23" width="10.6640625" style="104" customWidth="1"/>
    <col min="24" max="25" width="9.109375" style="111" hidden="1" customWidth="1"/>
    <col min="26" max="99" width="9.109375" style="21" customWidth="1"/>
    <col min="100" max="103" width="9.109375" style="21" hidden="1" customWidth="1"/>
    <col min="104" max="104" width="9.109375" style="21" customWidth="1"/>
    <col min="105" max="16384" width="9.109375" style="21"/>
  </cols>
  <sheetData>
    <row r="1" spans="1:100" hidden="1" x14ac:dyDescent="0.2">
      <c r="A1" s="92"/>
      <c r="B1" s="23"/>
      <c r="C1" s="23"/>
      <c r="D1" s="73"/>
      <c r="E1" s="25"/>
      <c r="F1" s="25"/>
      <c r="G1" s="95"/>
      <c r="H1" s="26"/>
      <c r="I1" s="26"/>
      <c r="J1" s="95"/>
      <c r="K1" s="135"/>
      <c r="L1" s="141"/>
      <c r="M1" s="108"/>
      <c r="N1" s="100"/>
      <c r="O1" s="39"/>
    </row>
    <row r="2" spans="1:100" s="22" customFormat="1" hidden="1" x14ac:dyDescent="0.2">
      <c r="A2" s="24"/>
      <c r="B2" s="23"/>
      <c r="C2" s="23"/>
      <c r="D2" s="74"/>
      <c r="E2" s="24"/>
      <c r="F2" s="24"/>
      <c r="G2" s="98"/>
      <c r="H2" s="27"/>
      <c r="I2" s="27"/>
      <c r="J2" s="98"/>
      <c r="K2" s="136"/>
      <c r="L2" s="142"/>
      <c r="M2" s="109"/>
      <c r="N2" s="101"/>
      <c r="O2" s="40"/>
      <c r="Q2" s="105">
        <v>1</v>
      </c>
      <c r="R2" s="112"/>
      <c r="S2" s="105">
        <v>2</v>
      </c>
      <c r="T2" s="112"/>
      <c r="U2" s="105">
        <v>3</v>
      </c>
      <c r="V2" s="112"/>
      <c r="W2" s="105">
        <v>4</v>
      </c>
      <c r="X2" s="112"/>
      <c r="Y2" s="112"/>
    </row>
    <row r="3" spans="1:100" ht="30" customHeight="1" x14ac:dyDescent="0.2">
      <c r="A3" s="4" t="s">
        <v>87</v>
      </c>
      <c r="B3" s="3"/>
      <c r="C3" s="3"/>
      <c r="D3" s="3"/>
      <c r="E3" s="2"/>
      <c r="F3" s="2"/>
      <c r="G3" s="2"/>
      <c r="H3" s="1"/>
      <c r="I3" s="1"/>
      <c r="J3" s="2"/>
      <c r="K3" s="203"/>
      <c r="L3" s="204"/>
      <c r="M3" s="205"/>
      <c r="N3" s="206"/>
      <c r="O3" s="207"/>
      <c r="P3" s="208"/>
      <c r="Q3" s="209"/>
      <c r="R3" s="205"/>
      <c r="S3" s="209"/>
      <c r="T3" s="205"/>
      <c r="U3" s="209"/>
      <c r="V3" s="205"/>
      <c r="W3" s="209"/>
      <c r="X3" s="205"/>
      <c r="Y3" s="210"/>
    </row>
    <row r="4" spans="1:100" s="22" customFormat="1" x14ac:dyDescent="0.2">
      <c r="A4" s="35" t="s">
        <v>38</v>
      </c>
      <c r="B4" s="93" t="s">
        <v>20</v>
      </c>
      <c r="C4" s="93"/>
      <c r="D4" s="75" t="s">
        <v>12</v>
      </c>
      <c r="E4" s="36" t="s">
        <v>0</v>
      </c>
      <c r="F4" s="36" t="s">
        <v>21</v>
      </c>
      <c r="G4" s="96" t="s">
        <v>13</v>
      </c>
      <c r="H4" s="37" t="s">
        <v>2</v>
      </c>
      <c r="I4" s="37" t="s">
        <v>3</v>
      </c>
      <c r="J4" s="99" t="s">
        <v>75</v>
      </c>
      <c r="K4" s="137" t="s">
        <v>76</v>
      </c>
      <c r="L4" s="143" t="s">
        <v>15</v>
      </c>
      <c r="M4" s="110" t="s">
        <v>16</v>
      </c>
      <c r="N4" s="102" t="s">
        <v>17</v>
      </c>
      <c r="O4" s="42" t="s">
        <v>29</v>
      </c>
      <c r="P4" s="89" t="s">
        <v>78</v>
      </c>
      <c r="Q4" s="155"/>
      <c r="R4" s="110"/>
      <c r="S4" s="155"/>
      <c r="T4" s="110"/>
      <c r="U4" s="155"/>
      <c r="V4" s="110"/>
      <c r="W4" s="155"/>
      <c r="X4" s="110"/>
      <c r="Y4" s="110"/>
    </row>
    <row r="5" spans="1:100" s="124" customFormat="1" ht="13.2" x14ac:dyDescent="0.25">
      <c r="A5" s="115"/>
      <c r="B5" s="116" t="s">
        <v>89</v>
      </c>
      <c r="C5" s="116" t="s">
        <v>89</v>
      </c>
      <c r="D5" s="117" t="s">
        <v>88</v>
      </c>
      <c r="E5" s="118" t="s">
        <v>89</v>
      </c>
      <c r="F5" s="118"/>
      <c r="G5" s="119"/>
      <c r="H5" s="120"/>
      <c r="I5" s="120"/>
      <c r="J5" s="119"/>
      <c r="K5" s="138"/>
      <c r="L5" s="144"/>
      <c r="M5" s="112"/>
      <c r="N5" s="122"/>
      <c r="O5" s="123"/>
      <c r="P5" s="156"/>
      <c r="Q5" s="106"/>
      <c r="R5" s="112"/>
      <c r="S5" s="106"/>
      <c r="T5" s="112"/>
      <c r="U5" s="106"/>
      <c r="V5" s="112"/>
      <c r="W5" s="106"/>
      <c r="X5" s="112"/>
      <c r="Y5" s="112"/>
    </row>
    <row r="6" spans="1:100" s="124" customFormat="1" ht="13.2" x14ac:dyDescent="0.25">
      <c r="A6" s="125"/>
      <c r="B6" s="126" t="s">
        <v>90</v>
      </c>
      <c r="C6" s="126" t="s">
        <v>89</v>
      </c>
      <c r="D6" s="127" t="s">
        <v>92</v>
      </c>
      <c r="E6" s="128" t="s">
        <v>91</v>
      </c>
      <c r="F6" s="128"/>
      <c r="G6" s="129"/>
      <c r="H6" s="130"/>
      <c r="I6" s="130"/>
      <c r="J6" s="129"/>
      <c r="K6" s="139"/>
      <c r="L6" s="145" t="s">
        <v>93</v>
      </c>
      <c r="M6" s="131"/>
      <c r="N6" s="132"/>
      <c r="O6" s="133"/>
      <c r="P6" s="157"/>
      <c r="Q6" s="134"/>
      <c r="R6" s="131"/>
      <c r="S6" s="134"/>
      <c r="T6" s="131"/>
      <c r="U6" s="134"/>
      <c r="V6" s="131"/>
      <c r="W6" s="134"/>
      <c r="X6" s="131"/>
      <c r="Y6" s="131"/>
    </row>
    <row r="7" spans="1:100" s="124" customFormat="1" ht="13.2" x14ac:dyDescent="0.25">
      <c r="A7" s="125"/>
      <c r="B7" s="126" t="s">
        <v>94</v>
      </c>
      <c r="C7" s="126" t="s">
        <v>89</v>
      </c>
      <c r="D7" s="127" t="s">
        <v>95</v>
      </c>
      <c r="E7" s="128" t="s">
        <v>91</v>
      </c>
      <c r="F7" s="128"/>
      <c r="G7" s="129"/>
      <c r="H7" s="130"/>
      <c r="I7" s="130"/>
      <c r="J7" s="129"/>
      <c r="K7" s="139"/>
      <c r="L7" s="145" t="s">
        <v>93</v>
      </c>
      <c r="M7" s="131"/>
      <c r="N7" s="132"/>
      <c r="O7" s="133"/>
      <c r="P7" s="157"/>
      <c r="Q7" s="134"/>
      <c r="R7" s="131"/>
      <c r="S7" s="134"/>
      <c r="T7" s="131"/>
      <c r="U7" s="134"/>
      <c r="V7" s="131"/>
      <c r="W7" s="134"/>
      <c r="X7" s="131"/>
      <c r="Y7" s="131"/>
    </row>
    <row r="8" spans="1:100" ht="20.399999999999999" x14ac:dyDescent="0.2">
      <c r="A8" s="38">
        <v>1</v>
      </c>
      <c r="B8" s="113" t="s">
        <v>96</v>
      </c>
      <c r="C8" s="113" t="s">
        <v>89</v>
      </c>
      <c r="D8" s="114" t="s">
        <v>98</v>
      </c>
      <c r="E8" s="31" t="s">
        <v>97</v>
      </c>
      <c r="F8" s="31" t="s">
        <v>99</v>
      </c>
      <c r="G8" s="97">
        <v>1</v>
      </c>
      <c r="J8" s="97">
        <f>G8-I8+H8</f>
        <v>1</v>
      </c>
      <c r="K8" s="140"/>
      <c r="L8" s="146"/>
      <c r="M8" s="111">
        <f>ROUND(G8*ROUND(K8,4),2)</f>
        <v>0</v>
      </c>
      <c r="N8" s="103">
        <v>0.06</v>
      </c>
      <c r="O8" s="41">
        <f>ROUND(N8*ROUND(M8,4),2)</f>
        <v>0</v>
      </c>
      <c r="P8" s="158"/>
      <c r="CV8" s="21">
        <v>1</v>
      </c>
    </row>
    <row r="9" spans="1:100" s="124" customFormat="1" ht="51.6" x14ac:dyDescent="0.25">
      <c r="A9" s="115"/>
      <c r="B9" s="116" t="s">
        <v>100</v>
      </c>
      <c r="C9" s="116" t="s">
        <v>89</v>
      </c>
      <c r="D9" s="117" t="s">
        <v>101</v>
      </c>
      <c r="E9" s="118" t="s">
        <v>89</v>
      </c>
      <c r="F9" s="118"/>
      <c r="G9" s="119"/>
      <c r="H9" s="120"/>
      <c r="I9" s="120"/>
      <c r="J9" s="119"/>
      <c r="K9" s="138"/>
      <c r="L9" s="144"/>
      <c r="M9" s="112"/>
      <c r="N9" s="122"/>
      <c r="O9" s="123"/>
      <c r="P9" s="156"/>
      <c r="Q9" s="106"/>
      <c r="R9" s="112"/>
      <c r="S9" s="106"/>
      <c r="T9" s="112"/>
      <c r="U9" s="106"/>
      <c r="V9" s="112"/>
      <c r="W9" s="106"/>
      <c r="X9" s="112"/>
      <c r="Y9" s="112"/>
    </row>
    <row r="10" spans="1:100" ht="30.6" x14ac:dyDescent="0.2">
      <c r="A10" s="38">
        <v>2</v>
      </c>
      <c r="B10" s="113" t="s">
        <v>102</v>
      </c>
      <c r="C10" s="113" t="s">
        <v>89</v>
      </c>
      <c r="D10" s="114" t="s">
        <v>103</v>
      </c>
      <c r="E10" s="31" t="s">
        <v>97</v>
      </c>
      <c r="F10" s="31" t="s">
        <v>104</v>
      </c>
      <c r="G10" s="97">
        <v>3</v>
      </c>
      <c r="J10" s="97">
        <f t="shared" ref="J10:J23" si="0">G10-I10+H10</f>
        <v>3</v>
      </c>
      <c r="K10" s="140"/>
      <c r="L10" s="146"/>
      <c r="M10" s="111">
        <f t="shared" ref="M10:M23" si="1">ROUND(G10*ROUND(K10,4),2)</f>
        <v>0</v>
      </c>
      <c r="N10" s="103">
        <v>0.06</v>
      </c>
      <c r="O10" s="41">
        <f t="shared" ref="O10:O23" si="2">ROUND(N10*ROUND(M10,4),2)</f>
        <v>0</v>
      </c>
      <c r="P10" s="158"/>
      <c r="CV10" s="21">
        <v>1</v>
      </c>
    </row>
    <row r="11" spans="1:100" ht="20.399999999999999" x14ac:dyDescent="0.2">
      <c r="A11" s="38">
        <v>3</v>
      </c>
      <c r="B11" s="113" t="s">
        <v>105</v>
      </c>
      <c r="C11" s="113" t="s">
        <v>89</v>
      </c>
      <c r="D11" s="114" t="s">
        <v>106</v>
      </c>
      <c r="E11" s="31" t="s">
        <v>97</v>
      </c>
      <c r="F11" s="31" t="s">
        <v>104</v>
      </c>
      <c r="G11" s="97">
        <v>1</v>
      </c>
      <c r="J11" s="97">
        <f t="shared" si="0"/>
        <v>1</v>
      </c>
      <c r="K11" s="140"/>
      <c r="L11" s="146"/>
      <c r="M11" s="111">
        <f t="shared" si="1"/>
        <v>0</v>
      </c>
      <c r="N11" s="103">
        <v>0.06</v>
      </c>
      <c r="O11" s="41">
        <f t="shared" si="2"/>
        <v>0</v>
      </c>
      <c r="P11" s="158"/>
      <c r="CV11" s="21">
        <v>1</v>
      </c>
    </row>
    <row r="12" spans="1:100" ht="30.6" x14ac:dyDescent="0.2">
      <c r="A12" s="38">
        <v>4</v>
      </c>
      <c r="B12" s="113" t="s">
        <v>107</v>
      </c>
      <c r="C12" s="113" t="s">
        <v>89</v>
      </c>
      <c r="D12" s="114" t="s">
        <v>108</v>
      </c>
      <c r="E12" s="31" t="s">
        <v>97</v>
      </c>
      <c r="F12" s="31" t="s">
        <v>104</v>
      </c>
      <c r="G12" s="97">
        <v>2</v>
      </c>
      <c r="J12" s="97">
        <f t="shared" si="0"/>
        <v>2</v>
      </c>
      <c r="K12" s="140"/>
      <c r="L12" s="146"/>
      <c r="M12" s="111">
        <f t="shared" si="1"/>
        <v>0</v>
      </c>
      <c r="N12" s="103">
        <v>0.06</v>
      </c>
      <c r="O12" s="41">
        <f t="shared" si="2"/>
        <v>0</v>
      </c>
      <c r="P12" s="158"/>
      <c r="CV12" s="21">
        <v>1</v>
      </c>
    </row>
    <row r="13" spans="1:100" ht="20.399999999999999" x14ac:dyDescent="0.2">
      <c r="A13" s="38">
        <v>5</v>
      </c>
      <c r="B13" s="113" t="s">
        <v>109</v>
      </c>
      <c r="C13" s="113" t="s">
        <v>89</v>
      </c>
      <c r="D13" s="114" t="s">
        <v>110</v>
      </c>
      <c r="E13" s="31" t="s">
        <v>97</v>
      </c>
      <c r="F13" s="31" t="s">
        <v>104</v>
      </c>
      <c r="G13" s="97">
        <v>1</v>
      </c>
      <c r="J13" s="97">
        <f t="shared" si="0"/>
        <v>1</v>
      </c>
      <c r="K13" s="140"/>
      <c r="L13" s="146"/>
      <c r="M13" s="111">
        <f t="shared" si="1"/>
        <v>0</v>
      </c>
      <c r="N13" s="103">
        <v>0.06</v>
      </c>
      <c r="O13" s="41">
        <f t="shared" si="2"/>
        <v>0</v>
      </c>
      <c r="P13" s="158"/>
      <c r="CV13" s="21">
        <v>1</v>
      </c>
    </row>
    <row r="14" spans="1:100" ht="30.6" x14ac:dyDescent="0.2">
      <c r="A14" s="38">
        <v>6</v>
      </c>
      <c r="B14" s="113" t="s">
        <v>111</v>
      </c>
      <c r="C14" s="113" t="s">
        <v>89</v>
      </c>
      <c r="D14" s="114" t="s">
        <v>112</v>
      </c>
      <c r="E14" s="31" t="s">
        <v>97</v>
      </c>
      <c r="F14" s="31" t="s">
        <v>104</v>
      </c>
      <c r="G14" s="97">
        <v>2</v>
      </c>
      <c r="J14" s="97">
        <f t="shared" si="0"/>
        <v>2</v>
      </c>
      <c r="K14" s="140"/>
      <c r="L14" s="146"/>
      <c r="M14" s="111">
        <f t="shared" si="1"/>
        <v>0</v>
      </c>
      <c r="N14" s="103">
        <v>0.06</v>
      </c>
      <c r="O14" s="41">
        <f t="shared" si="2"/>
        <v>0</v>
      </c>
      <c r="P14" s="158"/>
      <c r="CV14" s="21">
        <v>1</v>
      </c>
    </row>
    <row r="15" spans="1:100" ht="20.399999999999999" x14ac:dyDescent="0.2">
      <c r="A15" s="38">
        <v>7</v>
      </c>
      <c r="B15" s="113" t="s">
        <v>113</v>
      </c>
      <c r="C15" s="113" t="s">
        <v>89</v>
      </c>
      <c r="D15" s="114" t="s">
        <v>114</v>
      </c>
      <c r="E15" s="31" t="s">
        <v>97</v>
      </c>
      <c r="F15" s="31" t="s">
        <v>104</v>
      </c>
      <c r="G15" s="97">
        <v>1</v>
      </c>
      <c r="J15" s="97">
        <f t="shared" si="0"/>
        <v>1</v>
      </c>
      <c r="K15" s="140"/>
      <c r="L15" s="146"/>
      <c r="M15" s="111">
        <f t="shared" si="1"/>
        <v>0</v>
      </c>
      <c r="N15" s="103">
        <v>0.06</v>
      </c>
      <c r="O15" s="41">
        <f t="shared" si="2"/>
        <v>0</v>
      </c>
      <c r="P15" s="158"/>
      <c r="CV15" s="21">
        <v>1</v>
      </c>
    </row>
    <row r="16" spans="1:100" ht="20.399999999999999" x14ac:dyDescent="0.2">
      <c r="A16" s="38">
        <v>8</v>
      </c>
      <c r="B16" s="113" t="s">
        <v>115</v>
      </c>
      <c r="C16" s="113" t="s">
        <v>89</v>
      </c>
      <c r="D16" s="114" t="s">
        <v>116</v>
      </c>
      <c r="E16" s="31" t="s">
        <v>97</v>
      </c>
      <c r="F16" s="31" t="s">
        <v>104</v>
      </c>
      <c r="G16" s="97">
        <v>1</v>
      </c>
      <c r="J16" s="97">
        <f t="shared" si="0"/>
        <v>1</v>
      </c>
      <c r="K16" s="140"/>
      <c r="L16" s="146"/>
      <c r="M16" s="111">
        <f t="shared" si="1"/>
        <v>0</v>
      </c>
      <c r="N16" s="103">
        <v>0.06</v>
      </c>
      <c r="O16" s="41">
        <f t="shared" si="2"/>
        <v>0</v>
      </c>
      <c r="P16" s="158"/>
      <c r="CV16" s="21">
        <v>1</v>
      </c>
    </row>
    <row r="17" spans="1:101" ht="30.6" x14ac:dyDescent="0.2">
      <c r="A17" s="38">
        <v>9</v>
      </c>
      <c r="B17" s="113" t="s">
        <v>117</v>
      </c>
      <c r="C17" s="113" t="s">
        <v>89</v>
      </c>
      <c r="D17" s="114" t="s">
        <v>118</v>
      </c>
      <c r="E17" s="31" t="s">
        <v>97</v>
      </c>
      <c r="F17" s="31" t="s">
        <v>104</v>
      </c>
      <c r="G17" s="97">
        <v>1</v>
      </c>
      <c r="J17" s="97">
        <f t="shared" si="0"/>
        <v>1</v>
      </c>
      <c r="K17" s="140"/>
      <c r="L17" s="146"/>
      <c r="M17" s="111">
        <f t="shared" si="1"/>
        <v>0</v>
      </c>
      <c r="N17" s="103">
        <v>0.06</v>
      </c>
      <c r="O17" s="41">
        <f t="shared" si="2"/>
        <v>0</v>
      </c>
      <c r="P17" s="158"/>
      <c r="CV17" s="21">
        <v>1</v>
      </c>
    </row>
    <row r="18" spans="1:101" ht="20.399999999999999" x14ac:dyDescent="0.2">
      <c r="A18" s="38">
        <v>10</v>
      </c>
      <c r="B18" s="113" t="s">
        <v>119</v>
      </c>
      <c r="C18" s="113" t="s">
        <v>89</v>
      </c>
      <c r="D18" s="114" t="s">
        <v>120</v>
      </c>
      <c r="E18" s="31" t="s">
        <v>97</v>
      </c>
      <c r="F18" s="31" t="s">
        <v>104</v>
      </c>
      <c r="G18" s="97">
        <v>1</v>
      </c>
      <c r="J18" s="97">
        <f t="shared" si="0"/>
        <v>1</v>
      </c>
      <c r="K18" s="140"/>
      <c r="L18" s="146"/>
      <c r="M18" s="111">
        <f t="shared" si="1"/>
        <v>0</v>
      </c>
      <c r="N18" s="103">
        <v>0.06</v>
      </c>
      <c r="O18" s="41">
        <f t="shared" si="2"/>
        <v>0</v>
      </c>
      <c r="P18" s="158"/>
      <c r="CV18" s="21">
        <v>1</v>
      </c>
    </row>
    <row r="19" spans="1:101" ht="30.6" x14ac:dyDescent="0.2">
      <c r="A19" s="38">
        <v>11</v>
      </c>
      <c r="B19" s="113" t="s">
        <v>121</v>
      </c>
      <c r="C19" s="113" t="s">
        <v>89</v>
      </c>
      <c r="D19" s="114" t="s">
        <v>122</v>
      </c>
      <c r="E19" s="31" t="s">
        <v>97</v>
      </c>
      <c r="F19" s="31" t="s">
        <v>104</v>
      </c>
      <c r="G19" s="97">
        <v>1</v>
      </c>
      <c r="J19" s="97">
        <f t="shared" si="0"/>
        <v>1</v>
      </c>
      <c r="K19" s="140"/>
      <c r="L19" s="146"/>
      <c r="M19" s="111">
        <f t="shared" si="1"/>
        <v>0</v>
      </c>
      <c r="N19" s="103">
        <v>0.06</v>
      </c>
      <c r="O19" s="41">
        <f t="shared" si="2"/>
        <v>0</v>
      </c>
      <c r="P19" s="158"/>
      <c r="CV19" s="21">
        <v>1</v>
      </c>
    </row>
    <row r="20" spans="1:101" ht="30.6" x14ac:dyDescent="0.2">
      <c r="A20" s="38">
        <v>12</v>
      </c>
      <c r="B20" s="113" t="s">
        <v>123</v>
      </c>
      <c r="C20" s="113" t="s">
        <v>89</v>
      </c>
      <c r="D20" s="114" t="s">
        <v>124</v>
      </c>
      <c r="E20" s="31" t="s">
        <v>97</v>
      </c>
      <c r="F20" s="31" t="s">
        <v>104</v>
      </c>
      <c r="G20" s="97">
        <v>1</v>
      </c>
      <c r="J20" s="97">
        <f t="shared" si="0"/>
        <v>1</v>
      </c>
      <c r="K20" s="140"/>
      <c r="L20" s="146"/>
      <c r="M20" s="111">
        <f t="shared" si="1"/>
        <v>0</v>
      </c>
      <c r="N20" s="103">
        <v>0.06</v>
      </c>
      <c r="O20" s="41">
        <f t="shared" si="2"/>
        <v>0</v>
      </c>
      <c r="P20" s="158"/>
      <c r="CV20" s="21">
        <v>1</v>
      </c>
    </row>
    <row r="21" spans="1:101" ht="20.399999999999999" x14ac:dyDescent="0.2">
      <c r="A21" s="38">
        <v>13</v>
      </c>
      <c r="B21" s="113" t="s">
        <v>125</v>
      </c>
      <c r="C21" s="113" t="s">
        <v>89</v>
      </c>
      <c r="D21" s="114" t="s">
        <v>127</v>
      </c>
      <c r="E21" s="31" t="s">
        <v>126</v>
      </c>
      <c r="F21" s="31" t="s">
        <v>128</v>
      </c>
      <c r="G21" s="97">
        <v>20</v>
      </c>
      <c r="J21" s="97">
        <f t="shared" si="0"/>
        <v>20</v>
      </c>
      <c r="K21" s="140"/>
      <c r="L21" s="146"/>
      <c r="M21" s="111">
        <f t="shared" si="1"/>
        <v>0</v>
      </c>
      <c r="N21" s="103">
        <v>0.06</v>
      </c>
      <c r="O21" s="41">
        <f t="shared" si="2"/>
        <v>0</v>
      </c>
      <c r="P21" s="158"/>
      <c r="CV21" s="21">
        <v>1</v>
      </c>
    </row>
    <row r="22" spans="1:101" x14ac:dyDescent="0.2">
      <c r="A22" s="38">
        <v>14</v>
      </c>
      <c r="B22" s="113" t="s">
        <v>129</v>
      </c>
      <c r="C22" s="113" t="s">
        <v>89</v>
      </c>
      <c r="D22" s="114" t="s">
        <v>130</v>
      </c>
      <c r="E22" s="31" t="s">
        <v>126</v>
      </c>
      <c r="F22" s="31" t="s">
        <v>128</v>
      </c>
      <c r="G22" s="97">
        <v>110</v>
      </c>
      <c r="J22" s="97">
        <f t="shared" si="0"/>
        <v>110</v>
      </c>
      <c r="K22" s="140"/>
      <c r="L22" s="146"/>
      <c r="M22" s="111">
        <f t="shared" si="1"/>
        <v>0</v>
      </c>
      <c r="N22" s="103">
        <v>0.06</v>
      </c>
      <c r="O22" s="41">
        <f t="shared" si="2"/>
        <v>0</v>
      </c>
      <c r="P22" s="158"/>
      <c r="CV22" s="21">
        <v>1</v>
      </c>
    </row>
    <row r="23" spans="1:101" x14ac:dyDescent="0.2">
      <c r="A23" s="38">
        <v>15</v>
      </c>
      <c r="B23" s="113" t="s">
        <v>131</v>
      </c>
      <c r="C23" s="113" t="s">
        <v>89</v>
      </c>
      <c r="D23" s="114" t="s">
        <v>132</v>
      </c>
      <c r="E23" s="31" t="s">
        <v>126</v>
      </c>
      <c r="F23" s="31" t="s">
        <v>133</v>
      </c>
      <c r="G23" s="97">
        <v>1000</v>
      </c>
      <c r="J23" s="97">
        <f t="shared" si="0"/>
        <v>1000</v>
      </c>
      <c r="K23" s="140"/>
      <c r="L23" s="146"/>
      <c r="M23" s="111">
        <f t="shared" si="1"/>
        <v>0</v>
      </c>
      <c r="N23" s="103">
        <v>0.06</v>
      </c>
      <c r="O23" s="41">
        <f t="shared" si="2"/>
        <v>0</v>
      </c>
      <c r="P23" s="158"/>
      <c r="CV23" s="21">
        <v>1</v>
      </c>
    </row>
    <row r="24" spans="1:101" s="124" customFormat="1" ht="13.2" x14ac:dyDescent="0.25">
      <c r="A24" s="35"/>
      <c r="B24" s="150" t="s">
        <v>89</v>
      </c>
      <c r="C24" s="150" t="s">
        <v>89</v>
      </c>
      <c r="D24" s="151" t="s">
        <v>134</v>
      </c>
      <c r="E24" s="36" t="s">
        <v>89</v>
      </c>
      <c r="F24" s="36"/>
      <c r="G24" s="99"/>
      <c r="H24" s="77"/>
      <c r="I24" s="77"/>
      <c r="J24" s="99"/>
      <c r="K24" s="137"/>
      <c r="L24" s="152"/>
      <c r="M24" s="110">
        <f>SUMIF(CV8:CV23,"&gt;0",M8:M23)</f>
        <v>0</v>
      </c>
      <c r="N24" s="102"/>
      <c r="O24" s="42"/>
      <c r="P24" s="159"/>
      <c r="Q24" s="106"/>
      <c r="R24" s="112">
        <f>SUMIF(CV8:CV23,"&gt;0",R8:R23)</f>
        <v>0</v>
      </c>
      <c r="S24" s="106"/>
      <c r="T24" s="112">
        <f>SUMIF(CV8:CV23,"&gt;0",T8:T23)</f>
        <v>0</v>
      </c>
      <c r="U24" s="106"/>
      <c r="V24" s="112">
        <f>SUMIF(CV8:CV23,"&gt;0",V8:V23)</f>
        <v>0</v>
      </c>
      <c r="W24" s="106"/>
      <c r="X24" s="112">
        <f>SUMIF(CV8:CV23,"&gt;0",X8:X23)</f>
        <v>0</v>
      </c>
      <c r="Y24" s="112">
        <f>SUMIF(CV8:CV23,"&gt;0",Y8:Y23)</f>
        <v>0</v>
      </c>
    </row>
    <row r="25" spans="1:101" s="124" customFormat="1" ht="13.2" x14ac:dyDescent="0.25">
      <c r="A25" s="115"/>
      <c r="B25" s="116" t="s">
        <v>89</v>
      </c>
      <c r="C25" s="116" t="s">
        <v>89</v>
      </c>
      <c r="D25" s="117" t="s">
        <v>135</v>
      </c>
      <c r="E25" s="118" t="s">
        <v>89</v>
      </c>
      <c r="F25" s="118"/>
      <c r="G25" s="119"/>
      <c r="H25" s="120"/>
      <c r="I25" s="120"/>
      <c r="J25" s="119"/>
      <c r="K25" s="138"/>
      <c r="L25" s="144"/>
      <c r="M25" s="112"/>
      <c r="N25" s="122"/>
      <c r="O25" s="123"/>
      <c r="P25" s="156"/>
      <c r="Q25" s="106"/>
      <c r="R25" s="112"/>
      <c r="S25" s="106"/>
      <c r="T25" s="112"/>
      <c r="U25" s="106"/>
      <c r="V25" s="112"/>
      <c r="W25" s="106"/>
      <c r="X25" s="112"/>
      <c r="Y25" s="112"/>
    </row>
    <row r="26" spans="1:101" s="124" customFormat="1" ht="13.2" x14ac:dyDescent="0.25">
      <c r="A26" s="125"/>
      <c r="B26" s="126" t="s">
        <v>136</v>
      </c>
      <c r="C26" s="126" t="s">
        <v>89</v>
      </c>
      <c r="D26" s="127" t="s">
        <v>92</v>
      </c>
      <c r="E26" s="128" t="s">
        <v>91</v>
      </c>
      <c r="F26" s="128"/>
      <c r="G26" s="129"/>
      <c r="H26" s="130"/>
      <c r="I26" s="130"/>
      <c r="J26" s="129"/>
      <c r="K26" s="139"/>
      <c r="L26" s="145" t="s">
        <v>93</v>
      </c>
      <c r="M26" s="131"/>
      <c r="N26" s="132"/>
      <c r="O26" s="133"/>
      <c r="P26" s="157"/>
      <c r="Q26" s="134"/>
      <c r="R26" s="131"/>
      <c r="S26" s="134"/>
      <c r="T26" s="131"/>
      <c r="U26" s="134"/>
      <c r="V26" s="131"/>
      <c r="W26" s="134"/>
      <c r="X26" s="131"/>
      <c r="Y26" s="131"/>
    </row>
    <row r="27" spans="1:101" s="124" customFormat="1" ht="13.2" x14ac:dyDescent="0.25">
      <c r="A27" s="125"/>
      <c r="B27" s="126" t="s">
        <v>137</v>
      </c>
      <c r="C27" s="126" t="s">
        <v>89</v>
      </c>
      <c r="D27" s="127" t="s">
        <v>95</v>
      </c>
      <c r="E27" s="128" t="s">
        <v>91</v>
      </c>
      <c r="F27" s="128"/>
      <c r="G27" s="129"/>
      <c r="H27" s="130"/>
      <c r="I27" s="130"/>
      <c r="J27" s="129"/>
      <c r="K27" s="139"/>
      <c r="L27" s="145" t="s">
        <v>93</v>
      </c>
      <c r="M27" s="131"/>
      <c r="N27" s="132"/>
      <c r="O27" s="133"/>
      <c r="P27" s="157"/>
      <c r="Q27" s="134"/>
      <c r="R27" s="131"/>
      <c r="S27" s="134"/>
      <c r="T27" s="131"/>
      <c r="U27" s="134"/>
      <c r="V27" s="131"/>
      <c r="W27" s="134"/>
      <c r="X27" s="131"/>
      <c r="Y27" s="131"/>
    </row>
    <row r="28" spans="1:101" ht="20.399999999999999" x14ac:dyDescent="0.2">
      <c r="A28" s="38">
        <v>16</v>
      </c>
      <c r="B28" s="113" t="s">
        <v>138</v>
      </c>
      <c r="C28" s="113" t="s">
        <v>89</v>
      </c>
      <c r="D28" s="114" t="s">
        <v>98</v>
      </c>
      <c r="E28" s="31" t="s">
        <v>97</v>
      </c>
      <c r="F28" s="31" t="s">
        <v>99</v>
      </c>
      <c r="G28" s="97">
        <v>1</v>
      </c>
      <c r="J28" s="97">
        <f>G28-I28+H28</f>
        <v>1</v>
      </c>
      <c r="K28" s="140"/>
      <c r="L28" s="146"/>
      <c r="M28" s="111">
        <f>ROUND(G28*ROUND(K28,4),2)</f>
        <v>0</v>
      </c>
      <c r="N28" s="103">
        <v>0.06</v>
      </c>
      <c r="O28" s="41">
        <f>ROUND(N28*ROUND(M28,4),2)</f>
        <v>0</v>
      </c>
      <c r="P28" s="158"/>
      <c r="CW28" s="21">
        <v>1</v>
      </c>
    </row>
    <row r="29" spans="1:101" s="124" customFormat="1" ht="51.6" x14ac:dyDescent="0.25">
      <c r="A29" s="115"/>
      <c r="B29" s="116" t="s">
        <v>139</v>
      </c>
      <c r="C29" s="116" t="s">
        <v>89</v>
      </c>
      <c r="D29" s="117" t="s">
        <v>101</v>
      </c>
      <c r="E29" s="118" t="s">
        <v>89</v>
      </c>
      <c r="F29" s="118"/>
      <c r="G29" s="119"/>
      <c r="H29" s="120"/>
      <c r="I29" s="120"/>
      <c r="J29" s="119"/>
      <c r="K29" s="138"/>
      <c r="L29" s="144"/>
      <c r="M29" s="112"/>
      <c r="N29" s="122"/>
      <c r="O29" s="123"/>
      <c r="P29" s="156"/>
      <c r="Q29" s="106"/>
      <c r="R29" s="112"/>
      <c r="S29" s="106"/>
      <c r="T29" s="112"/>
      <c r="U29" s="106"/>
      <c r="V29" s="112"/>
      <c r="W29" s="106"/>
      <c r="X29" s="112"/>
      <c r="Y29" s="112"/>
    </row>
    <row r="30" spans="1:101" ht="30.6" x14ac:dyDescent="0.2">
      <c r="A30" s="38">
        <v>17</v>
      </c>
      <c r="B30" s="113" t="s">
        <v>102</v>
      </c>
      <c r="C30" s="113" t="s">
        <v>89</v>
      </c>
      <c r="D30" s="114" t="s">
        <v>140</v>
      </c>
      <c r="E30" s="31" t="s">
        <v>97</v>
      </c>
      <c r="F30" s="31" t="s">
        <v>104</v>
      </c>
      <c r="G30" s="97">
        <v>2</v>
      </c>
      <c r="J30" s="97">
        <f t="shared" ref="J30:J40" si="3">G30-I30+H30</f>
        <v>2</v>
      </c>
      <c r="K30" s="140"/>
      <c r="L30" s="146"/>
      <c r="M30" s="111">
        <f t="shared" ref="M30:M40" si="4">ROUND(G30*ROUND(K30,4),2)</f>
        <v>0</v>
      </c>
      <c r="N30" s="103">
        <v>0.06</v>
      </c>
      <c r="O30" s="41">
        <f t="shared" ref="O30:O40" si="5">ROUND(N30*ROUND(M30,4),2)</f>
        <v>0</v>
      </c>
      <c r="P30" s="158"/>
      <c r="CW30" s="21">
        <v>1</v>
      </c>
    </row>
    <row r="31" spans="1:101" x14ac:dyDescent="0.2">
      <c r="A31" s="38">
        <v>18</v>
      </c>
      <c r="B31" s="113" t="s">
        <v>105</v>
      </c>
      <c r="C31" s="113" t="s">
        <v>89</v>
      </c>
      <c r="D31" s="114" t="s">
        <v>141</v>
      </c>
      <c r="E31" s="31" t="s">
        <v>97</v>
      </c>
      <c r="F31" s="31" t="s">
        <v>104</v>
      </c>
      <c r="G31" s="97">
        <v>1</v>
      </c>
      <c r="J31" s="97">
        <f t="shared" si="3"/>
        <v>1</v>
      </c>
      <c r="K31" s="140"/>
      <c r="L31" s="146"/>
      <c r="M31" s="111">
        <f t="shared" si="4"/>
        <v>0</v>
      </c>
      <c r="N31" s="103">
        <v>0.06</v>
      </c>
      <c r="O31" s="41">
        <f t="shared" si="5"/>
        <v>0</v>
      </c>
      <c r="P31" s="158"/>
      <c r="CW31" s="21">
        <v>1</v>
      </c>
    </row>
    <row r="32" spans="1:101" ht="30.6" x14ac:dyDescent="0.2">
      <c r="A32" s="38">
        <v>19</v>
      </c>
      <c r="B32" s="113" t="s">
        <v>107</v>
      </c>
      <c r="C32" s="113" t="s">
        <v>89</v>
      </c>
      <c r="D32" s="114" t="s">
        <v>142</v>
      </c>
      <c r="E32" s="31" t="s">
        <v>97</v>
      </c>
      <c r="F32" s="31" t="s">
        <v>104</v>
      </c>
      <c r="G32" s="97">
        <v>2</v>
      </c>
      <c r="J32" s="97">
        <f t="shared" si="3"/>
        <v>2</v>
      </c>
      <c r="K32" s="140"/>
      <c r="L32" s="146"/>
      <c r="M32" s="111">
        <f t="shared" si="4"/>
        <v>0</v>
      </c>
      <c r="N32" s="103">
        <v>0.06</v>
      </c>
      <c r="O32" s="41">
        <f t="shared" si="5"/>
        <v>0</v>
      </c>
      <c r="P32" s="158"/>
      <c r="CW32" s="21">
        <v>1</v>
      </c>
    </row>
    <row r="33" spans="1:102" ht="20.399999999999999" x14ac:dyDescent="0.2">
      <c r="A33" s="38">
        <v>20</v>
      </c>
      <c r="B33" s="113" t="s">
        <v>109</v>
      </c>
      <c r="C33" s="113" t="s">
        <v>89</v>
      </c>
      <c r="D33" s="114" t="s">
        <v>143</v>
      </c>
      <c r="E33" s="31" t="s">
        <v>97</v>
      </c>
      <c r="F33" s="31" t="s">
        <v>104</v>
      </c>
      <c r="G33" s="97">
        <v>1</v>
      </c>
      <c r="J33" s="97">
        <f t="shared" si="3"/>
        <v>1</v>
      </c>
      <c r="K33" s="140"/>
      <c r="L33" s="146"/>
      <c r="M33" s="111">
        <f t="shared" si="4"/>
        <v>0</v>
      </c>
      <c r="N33" s="103">
        <v>0.06</v>
      </c>
      <c r="O33" s="41">
        <f t="shared" si="5"/>
        <v>0</v>
      </c>
      <c r="P33" s="158"/>
      <c r="CW33" s="21">
        <v>1</v>
      </c>
    </row>
    <row r="34" spans="1:102" ht="30.6" x14ac:dyDescent="0.2">
      <c r="A34" s="38">
        <v>21</v>
      </c>
      <c r="B34" s="113" t="s">
        <v>111</v>
      </c>
      <c r="C34" s="113" t="s">
        <v>89</v>
      </c>
      <c r="D34" s="114" t="s">
        <v>144</v>
      </c>
      <c r="E34" s="31" t="s">
        <v>97</v>
      </c>
      <c r="F34" s="31" t="s">
        <v>104</v>
      </c>
      <c r="G34" s="97">
        <v>1</v>
      </c>
      <c r="J34" s="97">
        <f t="shared" si="3"/>
        <v>1</v>
      </c>
      <c r="K34" s="140"/>
      <c r="L34" s="146"/>
      <c r="M34" s="111">
        <f t="shared" si="4"/>
        <v>0</v>
      </c>
      <c r="N34" s="103">
        <v>0.06</v>
      </c>
      <c r="O34" s="41">
        <f t="shared" si="5"/>
        <v>0</v>
      </c>
      <c r="P34" s="158"/>
      <c r="CW34" s="21">
        <v>1</v>
      </c>
    </row>
    <row r="35" spans="1:102" ht="30.6" x14ac:dyDescent="0.2">
      <c r="A35" s="38">
        <v>22</v>
      </c>
      <c r="B35" s="113" t="s">
        <v>113</v>
      </c>
      <c r="C35" s="113" t="s">
        <v>89</v>
      </c>
      <c r="D35" s="114" t="s">
        <v>145</v>
      </c>
      <c r="E35" s="31" t="s">
        <v>97</v>
      </c>
      <c r="F35" s="31" t="s">
        <v>104</v>
      </c>
      <c r="G35" s="97">
        <v>6</v>
      </c>
      <c r="J35" s="97">
        <f t="shared" si="3"/>
        <v>6</v>
      </c>
      <c r="K35" s="140"/>
      <c r="L35" s="146"/>
      <c r="M35" s="111">
        <f t="shared" si="4"/>
        <v>0</v>
      </c>
      <c r="N35" s="103">
        <v>0.06</v>
      </c>
      <c r="O35" s="41">
        <f t="shared" si="5"/>
        <v>0</v>
      </c>
      <c r="P35" s="158"/>
      <c r="CW35" s="21">
        <v>1</v>
      </c>
    </row>
    <row r="36" spans="1:102" ht="30.6" x14ac:dyDescent="0.2">
      <c r="A36" s="38">
        <v>23</v>
      </c>
      <c r="B36" s="113" t="s">
        <v>115</v>
      </c>
      <c r="C36" s="113" t="s">
        <v>89</v>
      </c>
      <c r="D36" s="114" t="s">
        <v>146</v>
      </c>
      <c r="E36" s="31" t="s">
        <v>97</v>
      </c>
      <c r="F36" s="31" t="s">
        <v>104</v>
      </c>
      <c r="G36" s="97">
        <v>6</v>
      </c>
      <c r="J36" s="97">
        <f t="shared" si="3"/>
        <v>6</v>
      </c>
      <c r="K36" s="140"/>
      <c r="L36" s="146"/>
      <c r="M36" s="111">
        <f t="shared" si="4"/>
        <v>0</v>
      </c>
      <c r="N36" s="103">
        <v>0.06</v>
      </c>
      <c r="O36" s="41">
        <f t="shared" si="5"/>
        <v>0</v>
      </c>
      <c r="P36" s="158"/>
      <c r="CW36" s="21">
        <v>1</v>
      </c>
    </row>
    <row r="37" spans="1:102" ht="20.399999999999999" x14ac:dyDescent="0.2">
      <c r="A37" s="38">
        <v>24</v>
      </c>
      <c r="B37" s="113" t="s">
        <v>117</v>
      </c>
      <c r="C37" s="113" t="s">
        <v>89</v>
      </c>
      <c r="D37" s="114" t="s">
        <v>147</v>
      </c>
      <c r="E37" s="31" t="s">
        <v>97</v>
      </c>
      <c r="F37" s="31" t="s">
        <v>104</v>
      </c>
      <c r="G37" s="97">
        <v>1</v>
      </c>
      <c r="J37" s="97">
        <f t="shared" si="3"/>
        <v>1</v>
      </c>
      <c r="K37" s="140"/>
      <c r="L37" s="146"/>
      <c r="M37" s="111">
        <f t="shared" si="4"/>
        <v>0</v>
      </c>
      <c r="N37" s="103">
        <v>0.06</v>
      </c>
      <c r="O37" s="41">
        <f t="shared" si="5"/>
        <v>0</v>
      </c>
      <c r="P37" s="158"/>
      <c r="CW37" s="21">
        <v>1</v>
      </c>
    </row>
    <row r="38" spans="1:102" ht="20.399999999999999" x14ac:dyDescent="0.2">
      <c r="A38" s="38">
        <v>25</v>
      </c>
      <c r="B38" s="113" t="s">
        <v>148</v>
      </c>
      <c r="C38" s="113" t="s">
        <v>89</v>
      </c>
      <c r="D38" s="114" t="s">
        <v>127</v>
      </c>
      <c r="E38" s="31" t="s">
        <v>126</v>
      </c>
      <c r="F38" s="31" t="s">
        <v>128</v>
      </c>
      <c r="G38" s="97">
        <v>10</v>
      </c>
      <c r="J38" s="97">
        <f t="shared" si="3"/>
        <v>10</v>
      </c>
      <c r="K38" s="140"/>
      <c r="L38" s="146"/>
      <c r="M38" s="111">
        <f t="shared" si="4"/>
        <v>0</v>
      </c>
      <c r="N38" s="103">
        <v>0.06</v>
      </c>
      <c r="O38" s="41">
        <f t="shared" si="5"/>
        <v>0</v>
      </c>
      <c r="P38" s="158"/>
      <c r="CW38" s="21">
        <v>1</v>
      </c>
    </row>
    <row r="39" spans="1:102" x14ac:dyDescent="0.2">
      <c r="A39" s="38">
        <v>26</v>
      </c>
      <c r="B39" s="113" t="s">
        <v>149</v>
      </c>
      <c r="C39" s="113" t="s">
        <v>89</v>
      </c>
      <c r="D39" s="114" t="s">
        <v>130</v>
      </c>
      <c r="E39" s="31" t="s">
        <v>126</v>
      </c>
      <c r="F39" s="31" t="s">
        <v>128</v>
      </c>
      <c r="G39" s="97">
        <v>85</v>
      </c>
      <c r="J39" s="97">
        <f t="shared" si="3"/>
        <v>85</v>
      </c>
      <c r="K39" s="140"/>
      <c r="L39" s="146"/>
      <c r="M39" s="111">
        <f t="shared" si="4"/>
        <v>0</v>
      </c>
      <c r="N39" s="103">
        <v>0.06</v>
      </c>
      <c r="O39" s="41">
        <f t="shared" si="5"/>
        <v>0</v>
      </c>
      <c r="P39" s="158"/>
      <c r="CW39" s="21">
        <v>1</v>
      </c>
    </row>
    <row r="40" spans="1:102" x14ac:dyDescent="0.2">
      <c r="A40" s="38">
        <v>27</v>
      </c>
      <c r="B40" s="113" t="s">
        <v>150</v>
      </c>
      <c r="C40" s="113" t="s">
        <v>89</v>
      </c>
      <c r="D40" s="114" t="s">
        <v>132</v>
      </c>
      <c r="E40" s="31" t="s">
        <v>126</v>
      </c>
      <c r="F40" s="31" t="s">
        <v>133</v>
      </c>
      <c r="G40" s="97">
        <v>1500</v>
      </c>
      <c r="J40" s="97">
        <f t="shared" si="3"/>
        <v>1500</v>
      </c>
      <c r="K40" s="140"/>
      <c r="L40" s="146"/>
      <c r="M40" s="111">
        <f t="shared" si="4"/>
        <v>0</v>
      </c>
      <c r="N40" s="103">
        <v>0.06</v>
      </c>
      <c r="O40" s="41">
        <f t="shared" si="5"/>
        <v>0</v>
      </c>
      <c r="P40" s="158"/>
      <c r="CW40" s="21">
        <v>1</v>
      </c>
    </row>
    <row r="41" spans="1:102" s="124" customFormat="1" ht="13.2" x14ac:dyDescent="0.25">
      <c r="A41" s="35"/>
      <c r="B41" s="150" t="s">
        <v>89</v>
      </c>
      <c r="C41" s="150" t="s">
        <v>89</v>
      </c>
      <c r="D41" s="151" t="s">
        <v>151</v>
      </c>
      <c r="E41" s="36" t="s">
        <v>89</v>
      </c>
      <c r="F41" s="36"/>
      <c r="G41" s="99"/>
      <c r="H41" s="77"/>
      <c r="I41" s="77"/>
      <c r="J41" s="99"/>
      <c r="K41" s="137"/>
      <c r="L41" s="152"/>
      <c r="M41" s="110">
        <f>SUMIF(CW28:CW40,"&gt;0",M28:M40)</f>
        <v>0</v>
      </c>
      <c r="N41" s="102"/>
      <c r="O41" s="42"/>
      <c r="P41" s="159"/>
      <c r="Q41" s="106"/>
      <c r="R41" s="112">
        <f>SUMIF(CW28:CW40,"&gt;0",R28:R40)</f>
        <v>0</v>
      </c>
      <c r="S41" s="106"/>
      <c r="T41" s="112">
        <f>SUMIF(CW28:CW40,"&gt;0",T28:T40)</f>
        <v>0</v>
      </c>
      <c r="U41" s="106"/>
      <c r="V41" s="112">
        <f>SUMIF(CW28:CW40,"&gt;0",V28:V40)</f>
        <v>0</v>
      </c>
      <c r="W41" s="106"/>
      <c r="X41" s="112">
        <f>SUMIF(CW28:CW40,"&gt;0",X28:X40)</f>
        <v>0</v>
      </c>
      <c r="Y41" s="112">
        <f>SUMIF(CW28:CW40,"&gt;0",Y28:Y40)</f>
        <v>0</v>
      </c>
    </row>
    <row r="42" spans="1:102" s="124" customFormat="1" ht="13.2" x14ac:dyDescent="0.25">
      <c r="A42" s="115"/>
      <c r="B42" s="116" t="s">
        <v>89</v>
      </c>
      <c r="C42" s="116" t="s">
        <v>89</v>
      </c>
      <c r="D42" s="117" t="s">
        <v>152</v>
      </c>
      <c r="E42" s="118" t="s">
        <v>89</v>
      </c>
      <c r="F42" s="118"/>
      <c r="G42" s="119"/>
      <c r="H42" s="120"/>
      <c r="I42" s="120"/>
      <c r="J42" s="119"/>
      <c r="K42" s="138"/>
      <c r="L42" s="144"/>
      <c r="M42" s="112"/>
      <c r="N42" s="122"/>
      <c r="O42" s="123"/>
      <c r="P42" s="156"/>
      <c r="Q42" s="106"/>
      <c r="R42" s="112"/>
      <c r="S42" s="106"/>
      <c r="T42" s="112"/>
      <c r="U42" s="106"/>
      <c r="V42" s="112"/>
      <c r="W42" s="106"/>
      <c r="X42" s="112"/>
      <c r="Y42" s="112"/>
    </row>
    <row r="43" spans="1:102" s="124" customFormat="1" ht="13.2" x14ac:dyDescent="0.25">
      <c r="A43" s="125"/>
      <c r="B43" s="126" t="s">
        <v>153</v>
      </c>
      <c r="C43" s="126" t="s">
        <v>89</v>
      </c>
      <c r="D43" s="127" t="s">
        <v>92</v>
      </c>
      <c r="E43" s="128" t="s">
        <v>91</v>
      </c>
      <c r="F43" s="128"/>
      <c r="G43" s="129"/>
      <c r="H43" s="130"/>
      <c r="I43" s="130"/>
      <c r="J43" s="129"/>
      <c r="K43" s="139"/>
      <c r="L43" s="145" t="s">
        <v>93</v>
      </c>
      <c r="M43" s="131"/>
      <c r="N43" s="132"/>
      <c r="O43" s="133"/>
      <c r="P43" s="157"/>
      <c r="Q43" s="134"/>
      <c r="R43" s="131"/>
      <c r="S43" s="134"/>
      <c r="T43" s="131"/>
      <c r="U43" s="134"/>
      <c r="V43" s="131"/>
      <c r="W43" s="134"/>
      <c r="X43" s="131"/>
      <c r="Y43" s="131"/>
    </row>
    <row r="44" spans="1:102" s="124" customFormat="1" ht="13.2" x14ac:dyDescent="0.25">
      <c r="A44" s="125"/>
      <c r="B44" s="126" t="s">
        <v>154</v>
      </c>
      <c r="C44" s="126" t="s">
        <v>89</v>
      </c>
      <c r="D44" s="127" t="s">
        <v>95</v>
      </c>
      <c r="E44" s="128" t="s">
        <v>91</v>
      </c>
      <c r="F44" s="128"/>
      <c r="G44" s="129"/>
      <c r="H44" s="130"/>
      <c r="I44" s="130"/>
      <c r="J44" s="129"/>
      <c r="K44" s="139"/>
      <c r="L44" s="145" t="s">
        <v>93</v>
      </c>
      <c r="M44" s="131"/>
      <c r="N44" s="132"/>
      <c r="O44" s="133"/>
      <c r="P44" s="157"/>
      <c r="Q44" s="134"/>
      <c r="R44" s="131"/>
      <c r="S44" s="134"/>
      <c r="T44" s="131"/>
      <c r="U44" s="134"/>
      <c r="V44" s="131"/>
      <c r="W44" s="134"/>
      <c r="X44" s="131"/>
      <c r="Y44" s="131"/>
    </row>
    <row r="45" spans="1:102" ht="20.399999999999999" x14ac:dyDescent="0.2">
      <c r="A45" s="38">
        <v>28</v>
      </c>
      <c r="B45" s="113" t="s">
        <v>155</v>
      </c>
      <c r="C45" s="113" t="s">
        <v>89</v>
      </c>
      <c r="D45" s="114" t="s">
        <v>98</v>
      </c>
      <c r="E45" s="31" t="s">
        <v>97</v>
      </c>
      <c r="F45" s="31" t="s">
        <v>99</v>
      </c>
      <c r="G45" s="97">
        <v>1</v>
      </c>
      <c r="J45" s="97">
        <f>G45-I45+H45</f>
        <v>1</v>
      </c>
      <c r="K45" s="140"/>
      <c r="L45" s="146"/>
      <c r="M45" s="111">
        <f>ROUND(G45*ROUND(K45,4),2)</f>
        <v>0</v>
      </c>
      <c r="N45" s="103">
        <v>0.06</v>
      </c>
      <c r="O45" s="41">
        <f>ROUND(N45*ROUND(M45,4),2)</f>
        <v>0</v>
      </c>
      <c r="P45" s="158"/>
      <c r="CX45" s="21">
        <v>1</v>
      </c>
    </row>
    <row r="46" spans="1:102" s="124" customFormat="1" ht="51.6" x14ac:dyDescent="0.25">
      <c r="A46" s="115"/>
      <c r="B46" s="116" t="s">
        <v>156</v>
      </c>
      <c r="C46" s="116" t="s">
        <v>89</v>
      </c>
      <c r="D46" s="117" t="s">
        <v>101</v>
      </c>
      <c r="E46" s="118" t="s">
        <v>89</v>
      </c>
      <c r="F46" s="118"/>
      <c r="G46" s="119"/>
      <c r="H46" s="120"/>
      <c r="I46" s="120"/>
      <c r="J46" s="119"/>
      <c r="K46" s="138"/>
      <c r="L46" s="144"/>
      <c r="M46" s="112"/>
      <c r="N46" s="122"/>
      <c r="O46" s="123"/>
      <c r="P46" s="156"/>
      <c r="Q46" s="106"/>
      <c r="R46" s="112"/>
      <c r="S46" s="106"/>
      <c r="T46" s="112"/>
      <c r="U46" s="106"/>
      <c r="V46" s="112"/>
      <c r="W46" s="106"/>
      <c r="X46" s="112"/>
      <c r="Y46" s="112"/>
    </row>
    <row r="47" spans="1:102" ht="30.6" x14ac:dyDescent="0.2">
      <c r="A47" s="38">
        <v>29</v>
      </c>
      <c r="B47" s="113" t="s">
        <v>102</v>
      </c>
      <c r="C47" s="113" t="s">
        <v>89</v>
      </c>
      <c r="D47" s="114" t="s">
        <v>157</v>
      </c>
      <c r="E47" s="31" t="s">
        <v>97</v>
      </c>
      <c r="F47" s="31" t="s">
        <v>104</v>
      </c>
      <c r="G47" s="97">
        <v>1</v>
      </c>
      <c r="J47" s="97">
        <f t="shared" ref="J47:J68" si="6">G47-I47+H47</f>
        <v>1</v>
      </c>
      <c r="K47" s="140"/>
      <c r="L47" s="146"/>
      <c r="M47" s="111">
        <f t="shared" ref="M47:M68" si="7">ROUND(G47*ROUND(K47,4),2)</f>
        <v>0</v>
      </c>
      <c r="N47" s="103">
        <v>0.06</v>
      </c>
      <c r="O47" s="41">
        <f t="shared" ref="O47:O68" si="8">ROUND(N47*ROUND(M47,4),2)</f>
        <v>0</v>
      </c>
      <c r="P47" s="158"/>
      <c r="CX47" s="21">
        <v>1</v>
      </c>
    </row>
    <row r="48" spans="1:102" ht="20.399999999999999" x14ac:dyDescent="0.2">
      <c r="A48" s="38">
        <v>30</v>
      </c>
      <c r="B48" s="113" t="s">
        <v>105</v>
      </c>
      <c r="C48" s="113" t="s">
        <v>89</v>
      </c>
      <c r="D48" s="114" t="s">
        <v>158</v>
      </c>
      <c r="E48" s="31" t="s">
        <v>97</v>
      </c>
      <c r="F48" s="31" t="s">
        <v>104</v>
      </c>
      <c r="G48" s="97">
        <v>1</v>
      </c>
      <c r="J48" s="97">
        <f t="shared" si="6"/>
        <v>1</v>
      </c>
      <c r="K48" s="140"/>
      <c r="L48" s="146"/>
      <c r="M48" s="111">
        <f t="shared" si="7"/>
        <v>0</v>
      </c>
      <c r="N48" s="103">
        <v>0.06</v>
      </c>
      <c r="O48" s="41">
        <f t="shared" si="8"/>
        <v>0</v>
      </c>
      <c r="P48" s="158"/>
      <c r="CX48" s="21">
        <v>1</v>
      </c>
    </row>
    <row r="49" spans="1:102" ht="30.6" x14ac:dyDescent="0.2">
      <c r="A49" s="38">
        <v>31</v>
      </c>
      <c r="B49" s="113" t="s">
        <v>107</v>
      </c>
      <c r="C49" s="113" t="s">
        <v>89</v>
      </c>
      <c r="D49" s="114" t="s">
        <v>159</v>
      </c>
      <c r="E49" s="31" t="s">
        <v>97</v>
      </c>
      <c r="F49" s="31" t="s">
        <v>104</v>
      </c>
      <c r="G49" s="97">
        <v>1</v>
      </c>
      <c r="J49" s="97">
        <f t="shared" si="6"/>
        <v>1</v>
      </c>
      <c r="K49" s="140"/>
      <c r="L49" s="146"/>
      <c r="M49" s="111">
        <f t="shared" si="7"/>
        <v>0</v>
      </c>
      <c r="N49" s="103">
        <v>0.06</v>
      </c>
      <c r="O49" s="41">
        <f t="shared" si="8"/>
        <v>0</v>
      </c>
      <c r="P49" s="158"/>
      <c r="CX49" s="21">
        <v>1</v>
      </c>
    </row>
    <row r="50" spans="1:102" ht="20.399999999999999" x14ac:dyDescent="0.2">
      <c r="A50" s="38">
        <v>32</v>
      </c>
      <c r="B50" s="113" t="s">
        <v>109</v>
      </c>
      <c r="C50" s="113" t="s">
        <v>89</v>
      </c>
      <c r="D50" s="114" t="s">
        <v>147</v>
      </c>
      <c r="E50" s="31" t="s">
        <v>97</v>
      </c>
      <c r="F50" s="31" t="s">
        <v>104</v>
      </c>
      <c r="G50" s="97">
        <v>1</v>
      </c>
      <c r="J50" s="97">
        <f t="shared" si="6"/>
        <v>1</v>
      </c>
      <c r="K50" s="140"/>
      <c r="L50" s="146"/>
      <c r="M50" s="111">
        <f t="shared" si="7"/>
        <v>0</v>
      </c>
      <c r="N50" s="103">
        <v>0.06</v>
      </c>
      <c r="O50" s="41">
        <f t="shared" si="8"/>
        <v>0</v>
      </c>
      <c r="P50" s="158"/>
      <c r="CX50" s="21">
        <v>1</v>
      </c>
    </row>
    <row r="51" spans="1:102" ht="20.399999999999999" x14ac:dyDescent="0.2">
      <c r="A51" s="38">
        <v>33</v>
      </c>
      <c r="B51" s="113" t="s">
        <v>111</v>
      </c>
      <c r="C51" s="113" t="s">
        <v>89</v>
      </c>
      <c r="D51" s="114" t="s">
        <v>160</v>
      </c>
      <c r="E51" s="31" t="s">
        <v>97</v>
      </c>
      <c r="F51" s="31" t="s">
        <v>104</v>
      </c>
      <c r="G51" s="97">
        <v>1</v>
      </c>
      <c r="J51" s="97">
        <f t="shared" si="6"/>
        <v>1</v>
      </c>
      <c r="K51" s="140"/>
      <c r="L51" s="146"/>
      <c r="M51" s="111">
        <f t="shared" si="7"/>
        <v>0</v>
      </c>
      <c r="N51" s="103">
        <v>0.06</v>
      </c>
      <c r="O51" s="41">
        <f t="shared" si="8"/>
        <v>0</v>
      </c>
      <c r="P51" s="158"/>
      <c r="CX51" s="21">
        <v>1</v>
      </c>
    </row>
    <row r="52" spans="1:102" x14ac:dyDescent="0.2">
      <c r="A52" s="38">
        <v>34</v>
      </c>
      <c r="B52" s="113" t="s">
        <v>113</v>
      </c>
      <c r="C52" s="113" t="s">
        <v>89</v>
      </c>
      <c r="D52" s="114" t="s">
        <v>161</v>
      </c>
      <c r="E52" s="31" t="s">
        <v>97</v>
      </c>
      <c r="F52" s="31" t="s">
        <v>104</v>
      </c>
      <c r="G52" s="97">
        <v>1</v>
      </c>
      <c r="J52" s="97">
        <f t="shared" si="6"/>
        <v>1</v>
      </c>
      <c r="K52" s="140"/>
      <c r="L52" s="146"/>
      <c r="M52" s="111">
        <f t="shared" si="7"/>
        <v>0</v>
      </c>
      <c r="N52" s="103">
        <v>0.06</v>
      </c>
      <c r="O52" s="41">
        <f t="shared" si="8"/>
        <v>0</v>
      </c>
      <c r="P52" s="158"/>
      <c r="CX52" s="21">
        <v>1</v>
      </c>
    </row>
    <row r="53" spans="1:102" ht="20.399999999999999" x14ac:dyDescent="0.2">
      <c r="A53" s="38">
        <v>35</v>
      </c>
      <c r="B53" s="113" t="s">
        <v>115</v>
      </c>
      <c r="C53" s="113" t="s">
        <v>89</v>
      </c>
      <c r="D53" s="114" t="s">
        <v>162</v>
      </c>
      <c r="E53" s="31" t="s">
        <v>97</v>
      </c>
      <c r="F53" s="31" t="s">
        <v>104</v>
      </c>
      <c r="G53" s="97">
        <v>1</v>
      </c>
      <c r="J53" s="97">
        <f t="shared" si="6"/>
        <v>1</v>
      </c>
      <c r="K53" s="140"/>
      <c r="L53" s="146"/>
      <c r="M53" s="111">
        <f t="shared" si="7"/>
        <v>0</v>
      </c>
      <c r="N53" s="103">
        <v>0.06</v>
      </c>
      <c r="O53" s="41">
        <f t="shared" si="8"/>
        <v>0</v>
      </c>
      <c r="P53" s="158"/>
      <c r="CX53" s="21">
        <v>1</v>
      </c>
    </row>
    <row r="54" spans="1:102" ht="30.6" x14ac:dyDescent="0.2">
      <c r="A54" s="38">
        <v>36</v>
      </c>
      <c r="B54" s="113" t="s">
        <v>117</v>
      </c>
      <c r="C54" s="113" t="s">
        <v>89</v>
      </c>
      <c r="D54" s="114" t="s">
        <v>163</v>
      </c>
      <c r="E54" s="31" t="s">
        <v>97</v>
      </c>
      <c r="F54" s="31" t="s">
        <v>104</v>
      </c>
      <c r="G54" s="97">
        <v>1</v>
      </c>
      <c r="J54" s="97">
        <f t="shared" si="6"/>
        <v>1</v>
      </c>
      <c r="K54" s="140"/>
      <c r="L54" s="146"/>
      <c r="M54" s="111">
        <f t="shared" si="7"/>
        <v>0</v>
      </c>
      <c r="N54" s="103">
        <v>0.06</v>
      </c>
      <c r="O54" s="41">
        <f t="shared" si="8"/>
        <v>0</v>
      </c>
      <c r="P54" s="158"/>
      <c r="CX54" s="21">
        <v>1</v>
      </c>
    </row>
    <row r="55" spans="1:102" ht="20.399999999999999" x14ac:dyDescent="0.2">
      <c r="A55" s="38">
        <v>37</v>
      </c>
      <c r="B55" s="113" t="s">
        <v>119</v>
      </c>
      <c r="C55" s="113" t="s">
        <v>89</v>
      </c>
      <c r="D55" s="114" t="s">
        <v>164</v>
      </c>
      <c r="E55" s="31" t="s">
        <v>97</v>
      </c>
      <c r="F55" s="31" t="s">
        <v>104</v>
      </c>
      <c r="G55" s="97">
        <v>1</v>
      </c>
      <c r="J55" s="97">
        <f t="shared" si="6"/>
        <v>1</v>
      </c>
      <c r="K55" s="140"/>
      <c r="L55" s="146"/>
      <c r="M55" s="111">
        <f t="shared" si="7"/>
        <v>0</v>
      </c>
      <c r="N55" s="103">
        <v>0.06</v>
      </c>
      <c r="O55" s="41">
        <f t="shared" si="8"/>
        <v>0</v>
      </c>
      <c r="P55" s="158"/>
      <c r="CX55" s="21">
        <v>1</v>
      </c>
    </row>
    <row r="56" spans="1:102" ht="30.6" x14ac:dyDescent="0.2">
      <c r="A56" s="38">
        <v>38</v>
      </c>
      <c r="B56" s="113" t="s">
        <v>121</v>
      </c>
      <c r="C56" s="113" t="s">
        <v>89</v>
      </c>
      <c r="D56" s="114" t="s">
        <v>165</v>
      </c>
      <c r="E56" s="31" t="s">
        <v>97</v>
      </c>
      <c r="F56" s="31" t="s">
        <v>104</v>
      </c>
      <c r="G56" s="97">
        <v>1</v>
      </c>
      <c r="J56" s="97">
        <f t="shared" si="6"/>
        <v>1</v>
      </c>
      <c r="K56" s="140"/>
      <c r="L56" s="146"/>
      <c r="M56" s="111">
        <f t="shared" si="7"/>
        <v>0</v>
      </c>
      <c r="N56" s="103">
        <v>0.06</v>
      </c>
      <c r="O56" s="41">
        <f t="shared" si="8"/>
        <v>0</v>
      </c>
      <c r="P56" s="158"/>
      <c r="CX56" s="21">
        <v>1</v>
      </c>
    </row>
    <row r="57" spans="1:102" ht="30.6" x14ac:dyDescent="0.2">
      <c r="A57" s="38">
        <v>39</v>
      </c>
      <c r="B57" s="113" t="s">
        <v>123</v>
      </c>
      <c r="C57" s="113" t="s">
        <v>89</v>
      </c>
      <c r="D57" s="114" t="s">
        <v>166</v>
      </c>
      <c r="E57" s="31" t="s">
        <v>97</v>
      </c>
      <c r="F57" s="31" t="s">
        <v>104</v>
      </c>
      <c r="G57" s="97">
        <v>1</v>
      </c>
      <c r="J57" s="97">
        <f t="shared" si="6"/>
        <v>1</v>
      </c>
      <c r="K57" s="140"/>
      <c r="L57" s="146"/>
      <c r="M57" s="111">
        <f t="shared" si="7"/>
        <v>0</v>
      </c>
      <c r="N57" s="103">
        <v>0.06</v>
      </c>
      <c r="O57" s="41">
        <f t="shared" si="8"/>
        <v>0</v>
      </c>
      <c r="P57" s="158"/>
      <c r="CX57" s="21">
        <v>1</v>
      </c>
    </row>
    <row r="58" spans="1:102" ht="20.399999999999999" x14ac:dyDescent="0.2">
      <c r="A58" s="38">
        <v>40</v>
      </c>
      <c r="B58" s="113" t="s">
        <v>167</v>
      </c>
      <c r="C58" s="113" t="s">
        <v>89</v>
      </c>
      <c r="D58" s="114" t="s">
        <v>168</v>
      </c>
      <c r="E58" s="31" t="s">
        <v>97</v>
      </c>
      <c r="F58" s="31" t="s">
        <v>104</v>
      </c>
      <c r="G58" s="97">
        <v>1</v>
      </c>
      <c r="J58" s="97">
        <f t="shared" si="6"/>
        <v>1</v>
      </c>
      <c r="K58" s="140"/>
      <c r="L58" s="146"/>
      <c r="M58" s="111">
        <f t="shared" si="7"/>
        <v>0</v>
      </c>
      <c r="N58" s="103">
        <v>0.06</v>
      </c>
      <c r="O58" s="41">
        <f t="shared" si="8"/>
        <v>0</v>
      </c>
      <c r="P58" s="158"/>
      <c r="CX58" s="21">
        <v>1</v>
      </c>
    </row>
    <row r="59" spans="1:102" ht="20.399999999999999" x14ac:dyDescent="0.2">
      <c r="A59" s="38">
        <v>41</v>
      </c>
      <c r="B59" s="113" t="s">
        <v>169</v>
      </c>
      <c r="C59" s="113" t="s">
        <v>89</v>
      </c>
      <c r="D59" s="114" t="s">
        <v>170</v>
      </c>
      <c r="E59" s="31" t="s">
        <v>97</v>
      </c>
      <c r="F59" s="31" t="s">
        <v>104</v>
      </c>
      <c r="G59" s="97">
        <v>1</v>
      </c>
      <c r="J59" s="97">
        <f t="shared" si="6"/>
        <v>1</v>
      </c>
      <c r="K59" s="140"/>
      <c r="L59" s="146"/>
      <c r="M59" s="111">
        <f t="shared" si="7"/>
        <v>0</v>
      </c>
      <c r="N59" s="103">
        <v>0.06</v>
      </c>
      <c r="O59" s="41">
        <f t="shared" si="8"/>
        <v>0</v>
      </c>
      <c r="P59" s="158"/>
      <c r="CX59" s="21">
        <v>1</v>
      </c>
    </row>
    <row r="60" spans="1:102" ht="30.6" x14ac:dyDescent="0.2">
      <c r="A60" s="38">
        <v>42</v>
      </c>
      <c r="B60" s="113" t="s">
        <v>171</v>
      </c>
      <c r="C60" s="113" t="s">
        <v>89</v>
      </c>
      <c r="D60" s="114" t="s">
        <v>172</v>
      </c>
      <c r="E60" s="31" t="s">
        <v>97</v>
      </c>
      <c r="F60" s="31" t="s">
        <v>104</v>
      </c>
      <c r="G60" s="97">
        <v>1</v>
      </c>
      <c r="J60" s="97">
        <f t="shared" si="6"/>
        <v>1</v>
      </c>
      <c r="K60" s="140"/>
      <c r="L60" s="146"/>
      <c r="M60" s="111">
        <f t="shared" si="7"/>
        <v>0</v>
      </c>
      <c r="N60" s="103">
        <v>0.06</v>
      </c>
      <c r="O60" s="41">
        <f t="shared" si="8"/>
        <v>0</v>
      </c>
      <c r="P60" s="158"/>
      <c r="CX60" s="21">
        <v>1</v>
      </c>
    </row>
    <row r="61" spans="1:102" ht="30.6" x14ac:dyDescent="0.2">
      <c r="A61" s="38">
        <v>43</v>
      </c>
      <c r="B61" s="113" t="s">
        <v>173</v>
      </c>
      <c r="C61" s="113" t="s">
        <v>89</v>
      </c>
      <c r="D61" s="114" t="s">
        <v>174</v>
      </c>
      <c r="E61" s="31" t="s">
        <v>97</v>
      </c>
      <c r="F61" s="31" t="s">
        <v>104</v>
      </c>
      <c r="G61" s="97">
        <v>15</v>
      </c>
      <c r="J61" s="97">
        <f t="shared" si="6"/>
        <v>15</v>
      </c>
      <c r="K61" s="140"/>
      <c r="L61" s="146"/>
      <c r="M61" s="111">
        <f t="shared" si="7"/>
        <v>0</v>
      </c>
      <c r="N61" s="103">
        <v>0.06</v>
      </c>
      <c r="O61" s="41">
        <f t="shared" si="8"/>
        <v>0</v>
      </c>
      <c r="P61" s="158"/>
      <c r="CX61" s="21">
        <v>1</v>
      </c>
    </row>
    <row r="62" spans="1:102" ht="20.399999999999999" x14ac:dyDescent="0.2">
      <c r="A62" s="38">
        <v>44</v>
      </c>
      <c r="B62" s="113" t="s">
        <v>175</v>
      </c>
      <c r="C62" s="113" t="s">
        <v>89</v>
      </c>
      <c r="D62" s="114" t="s">
        <v>176</v>
      </c>
      <c r="E62" s="31" t="s">
        <v>97</v>
      </c>
      <c r="F62" s="31" t="s">
        <v>104</v>
      </c>
      <c r="G62" s="97">
        <v>4</v>
      </c>
      <c r="J62" s="97">
        <f t="shared" si="6"/>
        <v>4</v>
      </c>
      <c r="K62" s="140"/>
      <c r="L62" s="146"/>
      <c r="M62" s="111">
        <f t="shared" si="7"/>
        <v>0</v>
      </c>
      <c r="N62" s="103">
        <v>0.06</v>
      </c>
      <c r="O62" s="41">
        <f t="shared" si="8"/>
        <v>0</v>
      </c>
      <c r="P62" s="158"/>
      <c r="CX62" s="21">
        <v>1</v>
      </c>
    </row>
    <row r="63" spans="1:102" ht="20.399999999999999" x14ac:dyDescent="0.2">
      <c r="A63" s="38">
        <v>45</v>
      </c>
      <c r="B63" s="113" t="s">
        <v>177</v>
      </c>
      <c r="C63" s="113" t="s">
        <v>89</v>
      </c>
      <c r="D63" s="114" t="s">
        <v>178</v>
      </c>
      <c r="E63" s="31" t="s">
        <v>97</v>
      </c>
      <c r="F63" s="31" t="s">
        <v>104</v>
      </c>
      <c r="G63" s="97">
        <v>1</v>
      </c>
      <c r="J63" s="97">
        <f t="shared" si="6"/>
        <v>1</v>
      </c>
      <c r="K63" s="140"/>
      <c r="L63" s="146"/>
      <c r="M63" s="111">
        <f t="shared" si="7"/>
        <v>0</v>
      </c>
      <c r="N63" s="103">
        <v>0.06</v>
      </c>
      <c r="O63" s="41">
        <f t="shared" si="8"/>
        <v>0</v>
      </c>
      <c r="P63" s="158"/>
      <c r="CX63" s="21">
        <v>1</v>
      </c>
    </row>
    <row r="64" spans="1:102" ht="20.399999999999999" x14ac:dyDescent="0.2">
      <c r="A64" s="38">
        <v>46</v>
      </c>
      <c r="B64" s="113" t="s">
        <v>179</v>
      </c>
      <c r="C64" s="113" t="s">
        <v>89</v>
      </c>
      <c r="D64" s="114" t="s">
        <v>180</v>
      </c>
      <c r="E64" s="31" t="s">
        <v>97</v>
      </c>
      <c r="F64" s="31" t="s">
        <v>104</v>
      </c>
      <c r="G64" s="97">
        <v>1</v>
      </c>
      <c r="J64" s="97">
        <f t="shared" si="6"/>
        <v>1</v>
      </c>
      <c r="K64" s="140"/>
      <c r="L64" s="146"/>
      <c r="M64" s="111">
        <f t="shared" si="7"/>
        <v>0</v>
      </c>
      <c r="N64" s="103">
        <v>0.06</v>
      </c>
      <c r="O64" s="41">
        <f t="shared" si="8"/>
        <v>0</v>
      </c>
      <c r="P64" s="158"/>
      <c r="CX64" s="21">
        <v>1</v>
      </c>
    </row>
    <row r="65" spans="1:103" ht="30.6" x14ac:dyDescent="0.2">
      <c r="A65" s="38">
        <v>47</v>
      </c>
      <c r="B65" s="113" t="s">
        <v>181</v>
      </c>
      <c r="C65" s="113" t="s">
        <v>89</v>
      </c>
      <c r="D65" s="114" t="s">
        <v>182</v>
      </c>
      <c r="E65" s="31" t="s">
        <v>97</v>
      </c>
      <c r="F65" s="31" t="s">
        <v>104</v>
      </c>
      <c r="G65" s="97">
        <v>6</v>
      </c>
      <c r="J65" s="97">
        <f t="shared" si="6"/>
        <v>6</v>
      </c>
      <c r="K65" s="140"/>
      <c r="L65" s="146"/>
      <c r="M65" s="111">
        <f t="shared" si="7"/>
        <v>0</v>
      </c>
      <c r="N65" s="103">
        <v>0.06</v>
      </c>
      <c r="O65" s="41">
        <f t="shared" si="8"/>
        <v>0</v>
      </c>
      <c r="P65" s="158"/>
      <c r="CX65" s="21">
        <v>1</v>
      </c>
    </row>
    <row r="66" spans="1:103" ht="20.399999999999999" x14ac:dyDescent="0.2">
      <c r="A66" s="38">
        <v>48</v>
      </c>
      <c r="B66" s="113" t="s">
        <v>183</v>
      </c>
      <c r="C66" s="113" t="s">
        <v>89</v>
      </c>
      <c r="D66" s="114" t="s">
        <v>127</v>
      </c>
      <c r="E66" s="31" t="s">
        <v>126</v>
      </c>
      <c r="F66" s="31" t="s">
        <v>128</v>
      </c>
      <c r="G66" s="97">
        <v>30</v>
      </c>
      <c r="J66" s="97">
        <f t="shared" si="6"/>
        <v>30</v>
      </c>
      <c r="K66" s="140"/>
      <c r="L66" s="146"/>
      <c r="M66" s="111">
        <f t="shared" si="7"/>
        <v>0</v>
      </c>
      <c r="N66" s="103">
        <v>0.06</v>
      </c>
      <c r="O66" s="41">
        <f t="shared" si="8"/>
        <v>0</v>
      </c>
      <c r="P66" s="158"/>
      <c r="CX66" s="21">
        <v>1</v>
      </c>
    </row>
    <row r="67" spans="1:103" x14ac:dyDescent="0.2">
      <c r="A67" s="38">
        <v>49</v>
      </c>
      <c r="B67" s="113" t="s">
        <v>184</v>
      </c>
      <c r="C67" s="113" t="s">
        <v>89</v>
      </c>
      <c r="D67" s="114" t="s">
        <v>130</v>
      </c>
      <c r="E67" s="31" t="s">
        <v>126</v>
      </c>
      <c r="F67" s="31" t="s">
        <v>128</v>
      </c>
      <c r="G67" s="97">
        <v>245</v>
      </c>
      <c r="J67" s="97">
        <f t="shared" si="6"/>
        <v>245</v>
      </c>
      <c r="K67" s="140"/>
      <c r="L67" s="146"/>
      <c r="M67" s="111">
        <f t="shared" si="7"/>
        <v>0</v>
      </c>
      <c r="N67" s="103">
        <v>0.06</v>
      </c>
      <c r="O67" s="41">
        <f t="shared" si="8"/>
        <v>0</v>
      </c>
      <c r="P67" s="158"/>
      <c r="CX67" s="21">
        <v>1</v>
      </c>
    </row>
    <row r="68" spans="1:103" x14ac:dyDescent="0.2">
      <c r="A68" s="38">
        <v>50</v>
      </c>
      <c r="B68" s="113" t="s">
        <v>185</v>
      </c>
      <c r="C68" s="113" t="s">
        <v>89</v>
      </c>
      <c r="D68" s="114" t="s">
        <v>132</v>
      </c>
      <c r="E68" s="31" t="s">
        <v>126</v>
      </c>
      <c r="F68" s="31" t="s">
        <v>133</v>
      </c>
      <c r="G68" s="97">
        <v>1500</v>
      </c>
      <c r="J68" s="97">
        <f t="shared" si="6"/>
        <v>1500</v>
      </c>
      <c r="K68" s="140"/>
      <c r="L68" s="146"/>
      <c r="M68" s="111">
        <f t="shared" si="7"/>
        <v>0</v>
      </c>
      <c r="N68" s="103">
        <v>0.06</v>
      </c>
      <c r="O68" s="41">
        <f t="shared" si="8"/>
        <v>0</v>
      </c>
      <c r="P68" s="158"/>
      <c r="CX68" s="21">
        <v>1</v>
      </c>
    </row>
    <row r="69" spans="1:103" s="124" customFormat="1" ht="13.2" x14ac:dyDescent="0.25">
      <c r="A69" s="35"/>
      <c r="B69" s="150" t="s">
        <v>89</v>
      </c>
      <c r="C69" s="150" t="s">
        <v>89</v>
      </c>
      <c r="D69" s="151" t="s">
        <v>186</v>
      </c>
      <c r="E69" s="36" t="s">
        <v>89</v>
      </c>
      <c r="F69" s="36"/>
      <c r="G69" s="99"/>
      <c r="H69" s="77"/>
      <c r="I69" s="77"/>
      <c r="J69" s="99"/>
      <c r="K69" s="137"/>
      <c r="L69" s="152"/>
      <c r="M69" s="110">
        <f>SUMIF(CX45:CX68,"&gt;0",M45:M68)</f>
        <v>0</v>
      </c>
      <c r="N69" s="102"/>
      <c r="O69" s="42"/>
      <c r="P69" s="159"/>
      <c r="Q69" s="106"/>
      <c r="R69" s="112">
        <f>SUMIF(CX45:CX68,"&gt;0",R45:R68)</f>
        <v>0</v>
      </c>
      <c r="S69" s="106"/>
      <c r="T69" s="112">
        <f>SUMIF(CX45:CX68,"&gt;0",T45:T68)</f>
        <v>0</v>
      </c>
      <c r="U69" s="106"/>
      <c r="V69" s="112">
        <f>SUMIF(CX45:CX68,"&gt;0",V45:V68)</f>
        <v>0</v>
      </c>
      <c r="W69" s="106"/>
      <c r="X69" s="112">
        <f>SUMIF(CX45:CX68,"&gt;0",X45:X68)</f>
        <v>0</v>
      </c>
      <c r="Y69" s="112">
        <f>SUMIF(CX45:CX68,"&gt;0",Y45:Y68)</f>
        <v>0</v>
      </c>
    </row>
    <row r="70" spans="1:103" s="124" customFormat="1" ht="21" x14ac:dyDescent="0.25">
      <c r="A70" s="115"/>
      <c r="B70" s="116" t="s">
        <v>89</v>
      </c>
      <c r="C70" s="116" t="s">
        <v>89</v>
      </c>
      <c r="D70" s="117" t="s">
        <v>187</v>
      </c>
      <c r="E70" s="118" t="s">
        <v>89</v>
      </c>
      <c r="F70" s="118"/>
      <c r="G70" s="119"/>
      <c r="H70" s="120"/>
      <c r="I70" s="120"/>
      <c r="J70" s="119"/>
      <c r="K70" s="138"/>
      <c r="L70" s="144"/>
      <c r="M70" s="112"/>
      <c r="N70" s="122"/>
      <c r="O70" s="123"/>
      <c r="P70" s="156"/>
      <c r="Q70" s="106"/>
      <c r="R70" s="112"/>
      <c r="S70" s="106"/>
      <c r="T70" s="112"/>
      <c r="U70" s="106"/>
      <c r="V70" s="112"/>
      <c r="W70" s="106"/>
      <c r="X70" s="112"/>
      <c r="Y70" s="112"/>
    </row>
    <row r="71" spans="1:103" s="124" customFormat="1" ht="13.2" x14ac:dyDescent="0.25">
      <c r="A71" s="125"/>
      <c r="B71" s="126" t="s">
        <v>188</v>
      </c>
      <c r="C71" s="126" t="s">
        <v>89</v>
      </c>
      <c r="D71" s="127" t="s">
        <v>92</v>
      </c>
      <c r="E71" s="128" t="s">
        <v>91</v>
      </c>
      <c r="F71" s="128"/>
      <c r="G71" s="129"/>
      <c r="H71" s="130"/>
      <c r="I71" s="130"/>
      <c r="J71" s="129"/>
      <c r="K71" s="139"/>
      <c r="L71" s="145" t="s">
        <v>93</v>
      </c>
      <c r="M71" s="131"/>
      <c r="N71" s="132"/>
      <c r="O71" s="133"/>
      <c r="P71" s="157"/>
      <c r="Q71" s="134"/>
      <c r="R71" s="131"/>
      <c r="S71" s="134"/>
      <c r="T71" s="131"/>
      <c r="U71" s="134"/>
      <c r="V71" s="131"/>
      <c r="W71" s="134"/>
      <c r="X71" s="131"/>
      <c r="Y71" s="131"/>
    </row>
    <row r="72" spans="1:103" s="124" customFormat="1" ht="13.2" x14ac:dyDescent="0.25">
      <c r="A72" s="125"/>
      <c r="B72" s="126" t="s">
        <v>189</v>
      </c>
      <c r="C72" s="126" t="s">
        <v>89</v>
      </c>
      <c r="D72" s="127" t="s">
        <v>95</v>
      </c>
      <c r="E72" s="128" t="s">
        <v>91</v>
      </c>
      <c r="F72" s="128"/>
      <c r="G72" s="129"/>
      <c r="H72" s="130"/>
      <c r="I72" s="130"/>
      <c r="J72" s="129"/>
      <c r="K72" s="139"/>
      <c r="L72" s="145" t="s">
        <v>93</v>
      </c>
      <c r="M72" s="131"/>
      <c r="N72" s="132"/>
      <c r="O72" s="133"/>
      <c r="P72" s="157"/>
      <c r="Q72" s="134"/>
      <c r="R72" s="131"/>
      <c r="S72" s="134"/>
      <c r="T72" s="131"/>
      <c r="U72" s="134"/>
      <c r="V72" s="131"/>
      <c r="W72" s="134"/>
      <c r="X72" s="131"/>
      <c r="Y72" s="131"/>
    </row>
    <row r="73" spans="1:103" ht="20.399999999999999" x14ac:dyDescent="0.2">
      <c r="A73" s="38">
        <v>51</v>
      </c>
      <c r="B73" s="113" t="s">
        <v>190</v>
      </c>
      <c r="C73" s="113" t="s">
        <v>89</v>
      </c>
      <c r="D73" s="114" t="s">
        <v>98</v>
      </c>
      <c r="E73" s="31" t="s">
        <v>97</v>
      </c>
      <c r="F73" s="31" t="s">
        <v>99</v>
      </c>
      <c r="G73" s="97">
        <v>1</v>
      </c>
      <c r="J73" s="97">
        <f>G73-I73+H73</f>
        <v>1</v>
      </c>
      <c r="K73" s="140"/>
      <c r="L73" s="146"/>
      <c r="M73" s="111">
        <f>ROUND(G73*ROUND(K73,4),2)</f>
        <v>0</v>
      </c>
      <c r="N73" s="103">
        <v>0.06</v>
      </c>
      <c r="O73" s="41">
        <f>ROUND(N73*ROUND(M73,4),2)</f>
        <v>0</v>
      </c>
      <c r="P73" s="158"/>
      <c r="CY73" s="21">
        <v>1</v>
      </c>
    </row>
    <row r="74" spans="1:103" s="124" customFormat="1" ht="51.6" x14ac:dyDescent="0.25">
      <c r="A74" s="115"/>
      <c r="B74" s="116" t="s">
        <v>191</v>
      </c>
      <c r="C74" s="116" t="s">
        <v>89</v>
      </c>
      <c r="D74" s="117" t="s">
        <v>101</v>
      </c>
      <c r="E74" s="118" t="s">
        <v>89</v>
      </c>
      <c r="F74" s="118"/>
      <c r="G74" s="119"/>
      <c r="H74" s="120"/>
      <c r="I74" s="120"/>
      <c r="J74" s="119"/>
      <c r="K74" s="138"/>
      <c r="L74" s="144"/>
      <c r="M74" s="112"/>
      <c r="N74" s="122"/>
      <c r="O74" s="123"/>
      <c r="P74" s="156"/>
      <c r="Q74" s="106"/>
      <c r="R74" s="112"/>
      <c r="S74" s="106"/>
      <c r="T74" s="112"/>
      <c r="U74" s="106"/>
      <c r="V74" s="112"/>
      <c r="W74" s="106"/>
      <c r="X74" s="112"/>
      <c r="Y74" s="112"/>
    </row>
    <row r="75" spans="1:103" ht="30.6" x14ac:dyDescent="0.2">
      <c r="A75" s="38">
        <v>52</v>
      </c>
      <c r="B75" s="113" t="s">
        <v>102</v>
      </c>
      <c r="C75" s="113" t="s">
        <v>89</v>
      </c>
      <c r="D75" s="114" t="s">
        <v>192</v>
      </c>
      <c r="E75" s="31" t="s">
        <v>97</v>
      </c>
      <c r="F75" s="31" t="s">
        <v>104</v>
      </c>
      <c r="G75" s="97">
        <v>8</v>
      </c>
      <c r="J75" s="97">
        <f>G75-I75+H75</f>
        <v>8</v>
      </c>
      <c r="K75" s="140"/>
      <c r="L75" s="146"/>
      <c r="M75" s="111">
        <f>ROUND(G75*ROUND(K75,4),2)</f>
        <v>0</v>
      </c>
      <c r="N75" s="103">
        <v>0.06</v>
      </c>
      <c r="O75" s="41">
        <f>ROUND(N75*ROUND(M75,4),2)</f>
        <v>0</v>
      </c>
      <c r="P75" s="158"/>
      <c r="CY75" s="21">
        <v>1</v>
      </c>
    </row>
    <row r="76" spans="1:103" ht="20.399999999999999" x14ac:dyDescent="0.2">
      <c r="A76" s="38">
        <v>53</v>
      </c>
      <c r="B76" s="113" t="s">
        <v>105</v>
      </c>
      <c r="C76" s="113" t="s">
        <v>89</v>
      </c>
      <c r="D76" s="114" t="s">
        <v>193</v>
      </c>
      <c r="E76" s="31" t="s">
        <v>97</v>
      </c>
      <c r="F76" s="31" t="s">
        <v>104</v>
      </c>
      <c r="G76" s="97">
        <v>2</v>
      </c>
      <c r="J76" s="97">
        <f>G76-I76+H76</f>
        <v>2</v>
      </c>
      <c r="K76" s="140"/>
      <c r="L76" s="146"/>
      <c r="M76" s="111">
        <f>ROUND(G76*ROUND(K76,4),2)</f>
        <v>0</v>
      </c>
      <c r="N76" s="103">
        <v>0.06</v>
      </c>
      <c r="O76" s="41">
        <f>ROUND(N76*ROUND(M76,4),2)</f>
        <v>0</v>
      </c>
      <c r="P76" s="158"/>
      <c r="CY76" s="21">
        <v>1</v>
      </c>
    </row>
    <row r="77" spans="1:103" ht="20.399999999999999" x14ac:dyDescent="0.2">
      <c r="A77" s="38">
        <v>54</v>
      </c>
      <c r="B77" s="113" t="s">
        <v>194</v>
      </c>
      <c r="C77" s="113" t="s">
        <v>89</v>
      </c>
      <c r="D77" s="114" t="s">
        <v>127</v>
      </c>
      <c r="E77" s="31" t="s">
        <v>126</v>
      </c>
      <c r="F77" s="31" t="s">
        <v>128</v>
      </c>
      <c r="G77" s="97">
        <v>10</v>
      </c>
      <c r="J77" s="97">
        <f>G77-I77+H77</f>
        <v>10</v>
      </c>
      <c r="K77" s="140"/>
      <c r="L77" s="146"/>
      <c r="M77" s="111">
        <f>ROUND(G77*ROUND(K77,4),2)</f>
        <v>0</v>
      </c>
      <c r="N77" s="103">
        <v>0.06</v>
      </c>
      <c r="O77" s="41">
        <f>ROUND(N77*ROUND(M77,4),2)</f>
        <v>0</v>
      </c>
      <c r="P77" s="158"/>
      <c r="CY77" s="21">
        <v>1</v>
      </c>
    </row>
    <row r="78" spans="1:103" x14ac:dyDescent="0.2">
      <c r="A78" s="38">
        <v>55</v>
      </c>
      <c r="B78" s="113" t="s">
        <v>195</v>
      </c>
      <c r="C78" s="113" t="s">
        <v>89</v>
      </c>
      <c r="D78" s="114" t="s">
        <v>130</v>
      </c>
      <c r="E78" s="31" t="s">
        <v>126</v>
      </c>
      <c r="F78" s="31" t="s">
        <v>128</v>
      </c>
      <c r="G78" s="97">
        <v>55</v>
      </c>
      <c r="J78" s="97">
        <f>G78-I78+H78</f>
        <v>55</v>
      </c>
      <c r="K78" s="140"/>
      <c r="L78" s="146"/>
      <c r="M78" s="111">
        <f>ROUND(G78*ROUND(K78,4),2)</f>
        <v>0</v>
      </c>
      <c r="N78" s="103">
        <v>0.06</v>
      </c>
      <c r="O78" s="41">
        <f>ROUND(N78*ROUND(M78,4),2)</f>
        <v>0</v>
      </c>
      <c r="P78" s="158"/>
      <c r="CY78" s="21">
        <v>1</v>
      </c>
    </row>
    <row r="79" spans="1:103" x14ac:dyDescent="0.2">
      <c r="A79" s="38">
        <v>56</v>
      </c>
      <c r="B79" s="113" t="s">
        <v>196</v>
      </c>
      <c r="C79" s="113" t="s">
        <v>89</v>
      </c>
      <c r="D79" s="114" t="s">
        <v>132</v>
      </c>
      <c r="E79" s="31" t="s">
        <v>126</v>
      </c>
      <c r="F79" s="31" t="s">
        <v>133</v>
      </c>
      <c r="G79" s="97">
        <v>500</v>
      </c>
      <c r="J79" s="97">
        <f>G79-I79+H79</f>
        <v>500</v>
      </c>
      <c r="K79" s="140"/>
      <c r="L79" s="146"/>
      <c r="M79" s="111">
        <f>ROUND(G79*ROUND(K79,4),2)</f>
        <v>0</v>
      </c>
      <c r="N79" s="103">
        <v>0.06</v>
      </c>
      <c r="O79" s="41">
        <f>ROUND(N79*ROUND(M79,4),2)</f>
        <v>0</v>
      </c>
      <c r="P79" s="158"/>
      <c r="CY79" s="21">
        <v>1</v>
      </c>
    </row>
    <row r="80" spans="1:103" s="124" customFormat="1" ht="13.2" x14ac:dyDescent="0.25">
      <c r="A80" s="35"/>
      <c r="B80" s="150" t="s">
        <v>89</v>
      </c>
      <c r="C80" s="150" t="s">
        <v>89</v>
      </c>
      <c r="D80" s="151" t="s">
        <v>197</v>
      </c>
      <c r="E80" s="36" t="s">
        <v>89</v>
      </c>
      <c r="F80" s="36"/>
      <c r="G80" s="99"/>
      <c r="H80" s="77"/>
      <c r="I80" s="77"/>
      <c r="J80" s="99"/>
      <c r="K80" s="137"/>
      <c r="L80" s="152"/>
      <c r="M80" s="110">
        <f>SUMIF(CY73:CY79,"&gt;0",M73:M79)</f>
        <v>0</v>
      </c>
      <c r="N80" s="102"/>
      <c r="O80" s="42"/>
      <c r="P80" s="159"/>
      <c r="Q80" s="106"/>
      <c r="R80" s="112">
        <f>SUMIF(CY73:CY79,"&gt;0",R73:R79)</f>
        <v>0</v>
      </c>
      <c r="S80" s="106"/>
      <c r="T80" s="112">
        <f>SUMIF(CY73:CY79,"&gt;0",T73:T79)</f>
        <v>0</v>
      </c>
      <c r="U80" s="106"/>
      <c r="V80" s="112">
        <f>SUMIF(CY73:CY79,"&gt;0",V73:V79)</f>
        <v>0</v>
      </c>
      <c r="W80" s="106"/>
      <c r="X80" s="112">
        <f>SUMIF(CY73:CY79,"&gt;0",X73:X79)</f>
        <v>0</v>
      </c>
      <c r="Y80" s="112">
        <f>SUMIF(CY73:CY79,"&gt;0",Y73:Y79)</f>
        <v>0</v>
      </c>
    </row>
    <row r="81" spans="1:25" x14ac:dyDescent="0.2">
      <c r="K81" s="140"/>
      <c r="L81" s="146"/>
      <c r="P81" s="158"/>
    </row>
    <row r="82" spans="1:25" ht="15" customHeight="1" x14ac:dyDescent="0.2">
      <c r="A82" s="211" t="s">
        <v>198</v>
      </c>
      <c r="B82" s="212"/>
      <c r="C82" s="212"/>
      <c r="D82" s="213"/>
      <c r="E82" s="212"/>
      <c r="F82" s="212"/>
      <c r="G82" s="212"/>
      <c r="H82" s="214"/>
      <c r="I82" s="214"/>
      <c r="J82" s="212"/>
      <c r="K82" s="215"/>
      <c r="L82" s="211"/>
      <c r="M82" s="110">
        <f>SUM(M8:M23,M28:M40,M45:M68,M73:M79)</f>
        <v>0</v>
      </c>
      <c r="N82" s="153"/>
      <c r="O82" s="42"/>
      <c r="P82" s="154"/>
    </row>
    <row r="83" spans="1:25" ht="15" customHeight="1" x14ac:dyDescent="0.2">
      <c r="A83" s="216" t="s">
        <v>19</v>
      </c>
      <c r="B83" s="217"/>
      <c r="C83" s="217"/>
      <c r="D83" s="218"/>
      <c r="E83" s="217"/>
      <c r="F83" s="217"/>
      <c r="G83" s="217"/>
      <c r="H83" s="219"/>
      <c r="I83" s="219"/>
      <c r="J83" s="217"/>
      <c r="K83" s="220"/>
      <c r="L83" s="216"/>
      <c r="M83" s="147">
        <f>SUM(O8:O23,O28:O40,O45:O68,O73:O79)</f>
        <v>0</v>
      </c>
      <c r="N83" s="148"/>
      <c r="P83" s="149"/>
    </row>
    <row r="84" spans="1:25" ht="15" customHeight="1" x14ac:dyDescent="0.2">
      <c r="A84" s="211" t="s">
        <v>39</v>
      </c>
      <c r="B84" s="212"/>
      <c r="C84" s="212"/>
      <c r="D84" s="213"/>
      <c r="E84" s="212"/>
      <c r="F84" s="212"/>
      <c r="G84" s="212"/>
      <c r="H84" s="214"/>
      <c r="I84" s="214"/>
      <c r="J84" s="212"/>
      <c r="K84" s="215"/>
      <c r="L84" s="211"/>
      <c r="M84" s="110">
        <f>M82+M83</f>
        <v>0</v>
      </c>
      <c r="N84" s="153"/>
      <c r="O84" s="42"/>
      <c r="P84" s="154"/>
    </row>
    <row r="85" spans="1:25" x14ac:dyDescent="0.2">
      <c r="A85" s="221" t="s">
        <v>199</v>
      </c>
      <c r="B85" s="222"/>
      <c r="C85" s="222"/>
      <c r="D85" s="222"/>
      <c r="E85" s="222"/>
      <c r="F85" s="222"/>
      <c r="G85" s="222"/>
      <c r="H85" s="223"/>
      <c r="I85" s="223"/>
      <c r="J85" s="222"/>
      <c r="K85" s="224"/>
      <c r="L85" s="223"/>
      <c r="M85" s="225"/>
      <c r="N85" s="226"/>
      <c r="O85" s="227"/>
      <c r="P85" s="228"/>
      <c r="Q85" s="229"/>
      <c r="R85" s="225"/>
      <c r="S85" s="229"/>
      <c r="T85" s="225"/>
      <c r="U85" s="229"/>
      <c r="V85" s="225"/>
      <c r="W85" s="229"/>
      <c r="X85" s="225"/>
      <c r="Y85" s="225"/>
    </row>
    <row r="86" spans="1:25" x14ac:dyDescent="0.2">
      <c r="A86" s="221"/>
      <c r="B86" s="222"/>
      <c r="C86" s="222"/>
      <c r="D86" s="222"/>
      <c r="E86" s="222"/>
      <c r="F86" s="222"/>
      <c r="G86" s="222"/>
      <c r="H86" s="223"/>
      <c r="I86" s="223"/>
      <c r="J86" s="222"/>
      <c r="K86" s="224"/>
      <c r="L86" s="223"/>
      <c r="M86" s="225"/>
      <c r="N86" s="226"/>
      <c r="O86" s="227"/>
      <c r="P86" s="228"/>
      <c r="Q86" s="229"/>
      <c r="R86" s="225"/>
      <c r="S86" s="229"/>
      <c r="T86" s="225"/>
      <c r="U86" s="229"/>
      <c r="V86" s="225"/>
      <c r="W86" s="229"/>
      <c r="X86" s="225"/>
      <c r="Y86" s="225"/>
    </row>
    <row r="87" spans="1:25" x14ac:dyDescent="0.2">
      <c r="A87" s="221"/>
      <c r="B87" s="222"/>
      <c r="C87" s="222"/>
      <c r="D87" s="222"/>
      <c r="E87" s="222"/>
      <c r="F87" s="222"/>
      <c r="G87" s="222"/>
      <c r="H87" s="223"/>
      <c r="I87" s="223"/>
      <c r="J87" s="222"/>
      <c r="K87" s="224"/>
      <c r="L87" s="223"/>
      <c r="M87" s="225"/>
      <c r="N87" s="226"/>
      <c r="O87" s="227"/>
      <c r="P87" s="228"/>
      <c r="Q87" s="229"/>
      <c r="R87" s="225"/>
      <c r="S87" s="229"/>
      <c r="T87" s="225"/>
      <c r="U87" s="229"/>
      <c r="V87" s="225"/>
      <c r="W87" s="229"/>
      <c r="X87" s="225"/>
      <c r="Y87" s="225"/>
    </row>
    <row r="88" spans="1:25" x14ac:dyDescent="0.2">
      <c r="A88" s="221"/>
      <c r="B88" s="222"/>
      <c r="C88" s="222"/>
      <c r="D88" s="222"/>
      <c r="E88" s="222"/>
      <c r="F88" s="222"/>
      <c r="G88" s="222"/>
      <c r="H88" s="223"/>
      <c r="I88" s="223"/>
      <c r="J88" s="222"/>
      <c r="K88" s="224"/>
      <c r="L88" s="223"/>
      <c r="M88" s="225"/>
      <c r="N88" s="226"/>
      <c r="O88" s="227"/>
      <c r="P88" s="228"/>
      <c r="Q88" s="229"/>
      <c r="R88" s="225"/>
      <c r="S88" s="229"/>
      <c r="T88" s="225"/>
      <c r="U88" s="229"/>
      <c r="V88" s="225"/>
      <c r="W88" s="229"/>
      <c r="X88" s="225"/>
      <c r="Y88" s="225"/>
    </row>
    <row r="89" spans="1:25" x14ac:dyDescent="0.2">
      <c r="A89" s="230" t="s">
        <v>200</v>
      </c>
      <c r="B89" s="230"/>
      <c r="C89" s="230"/>
      <c r="D89" s="230"/>
      <c r="E89" s="230"/>
      <c r="F89" s="230"/>
      <c r="G89" s="230"/>
      <c r="H89" s="230"/>
      <c r="I89" s="230"/>
      <c r="J89" s="230"/>
      <c r="K89" s="231"/>
      <c r="L89" s="230"/>
      <c r="M89" s="232"/>
      <c r="N89" s="233"/>
      <c r="O89" s="234"/>
      <c r="P89" s="235"/>
      <c r="Q89" s="236"/>
      <c r="R89" s="232"/>
      <c r="S89" s="236"/>
      <c r="T89" s="232"/>
      <c r="U89" s="236"/>
      <c r="V89" s="232"/>
      <c r="W89" s="236"/>
      <c r="X89" s="232"/>
      <c r="Y89" s="232"/>
    </row>
    <row r="90" spans="1:25" x14ac:dyDescent="0.2">
      <c r="A90" s="230"/>
      <c r="B90" s="230"/>
      <c r="C90" s="230"/>
      <c r="D90" s="230"/>
      <c r="E90" s="230"/>
      <c r="F90" s="230"/>
      <c r="G90" s="230"/>
      <c r="H90" s="230"/>
      <c r="I90" s="230"/>
      <c r="J90" s="230"/>
      <c r="K90" s="231"/>
      <c r="L90" s="230"/>
      <c r="M90" s="232"/>
      <c r="N90" s="233"/>
      <c r="O90" s="234"/>
      <c r="P90" s="235"/>
      <c r="Q90" s="236"/>
      <c r="R90" s="232"/>
      <c r="S90" s="236"/>
      <c r="T90" s="232"/>
      <c r="U90" s="236"/>
      <c r="V90" s="232"/>
      <c r="W90" s="236"/>
      <c r="X90" s="232"/>
      <c r="Y90" s="232"/>
    </row>
    <row r="91" spans="1:25" x14ac:dyDescent="0.2">
      <c r="A91" s="230"/>
      <c r="B91" s="230"/>
      <c r="C91" s="230"/>
      <c r="D91" s="230"/>
      <c r="E91" s="230"/>
      <c r="F91" s="230"/>
      <c r="G91" s="230"/>
      <c r="H91" s="230"/>
      <c r="I91" s="230"/>
      <c r="J91" s="230"/>
      <c r="K91" s="231"/>
      <c r="L91" s="230"/>
      <c r="M91" s="232"/>
      <c r="N91" s="233"/>
      <c r="O91" s="234"/>
      <c r="P91" s="235"/>
      <c r="Q91" s="236"/>
      <c r="R91" s="232"/>
      <c r="S91" s="236"/>
      <c r="T91" s="232"/>
      <c r="U91" s="236"/>
      <c r="V91" s="232"/>
      <c r="W91" s="236"/>
      <c r="X91" s="232"/>
      <c r="Y91" s="232"/>
    </row>
    <row r="92" spans="1:25" x14ac:dyDescent="0.2">
      <c r="A92" s="230"/>
      <c r="B92" s="230"/>
      <c r="C92" s="230"/>
      <c r="D92" s="230"/>
      <c r="E92" s="230"/>
      <c r="F92" s="230"/>
      <c r="G92" s="230"/>
      <c r="H92" s="230"/>
      <c r="I92" s="230"/>
      <c r="J92" s="230"/>
      <c r="K92" s="231"/>
      <c r="L92" s="230"/>
      <c r="M92" s="232"/>
      <c r="N92" s="233"/>
      <c r="O92" s="234"/>
      <c r="P92" s="235"/>
      <c r="Q92" s="236"/>
      <c r="R92" s="232"/>
      <c r="S92" s="236"/>
      <c r="T92" s="232"/>
      <c r="U92" s="236"/>
      <c r="V92" s="232"/>
      <c r="W92" s="236"/>
      <c r="X92" s="232"/>
      <c r="Y92" s="232"/>
    </row>
    <row r="93" spans="1:25" x14ac:dyDescent="0.2">
      <c r="A93" s="230"/>
      <c r="B93" s="230"/>
      <c r="C93" s="230"/>
      <c r="D93" s="230"/>
      <c r="E93" s="230"/>
      <c r="F93" s="230"/>
      <c r="G93" s="230"/>
      <c r="H93" s="230"/>
      <c r="I93" s="230"/>
      <c r="J93" s="230"/>
      <c r="K93" s="231"/>
      <c r="L93" s="230"/>
      <c r="M93" s="232"/>
      <c r="N93" s="233"/>
      <c r="O93" s="234"/>
      <c r="P93" s="235"/>
      <c r="Q93" s="236"/>
      <c r="R93" s="232"/>
      <c r="S93" s="236"/>
      <c r="T93" s="232"/>
      <c r="U93" s="236"/>
      <c r="V93" s="232"/>
      <c r="W93" s="236"/>
      <c r="X93" s="232"/>
      <c r="Y93" s="232"/>
    </row>
    <row r="94" spans="1:25" x14ac:dyDescent="0.2">
      <c r="A94" s="230"/>
      <c r="B94" s="230"/>
      <c r="C94" s="230"/>
      <c r="D94" s="230"/>
      <c r="E94" s="230"/>
      <c r="F94" s="230"/>
      <c r="G94" s="230"/>
      <c r="H94" s="230"/>
      <c r="I94" s="230"/>
      <c r="J94" s="230"/>
      <c r="K94" s="231"/>
      <c r="L94" s="230"/>
      <c r="M94" s="232"/>
      <c r="N94" s="233"/>
      <c r="O94" s="234"/>
      <c r="P94" s="235"/>
      <c r="Q94" s="236"/>
      <c r="R94" s="232"/>
      <c r="S94" s="236"/>
      <c r="T94" s="232"/>
      <c r="U94" s="236"/>
      <c r="V94" s="232"/>
      <c r="W94" s="236"/>
      <c r="X94" s="232"/>
      <c r="Y94" s="232"/>
    </row>
    <row r="95" spans="1:25" x14ac:dyDescent="0.2">
      <c r="A95" s="230"/>
      <c r="B95" s="230"/>
      <c r="C95" s="230"/>
      <c r="D95" s="230"/>
      <c r="E95" s="230"/>
      <c r="F95" s="230"/>
      <c r="G95" s="230"/>
      <c r="H95" s="230"/>
      <c r="I95" s="230"/>
      <c r="J95" s="230"/>
      <c r="K95" s="231"/>
      <c r="L95" s="230"/>
      <c r="M95" s="232"/>
      <c r="N95" s="233"/>
      <c r="O95" s="234"/>
      <c r="P95" s="235"/>
      <c r="Q95" s="236"/>
      <c r="R95" s="232"/>
      <c r="S95" s="236"/>
      <c r="T95" s="232"/>
      <c r="U95" s="236"/>
      <c r="V95" s="232"/>
      <c r="W95" s="236"/>
      <c r="X95" s="232"/>
      <c r="Y95" s="232"/>
    </row>
    <row r="96" spans="1:25" x14ac:dyDescent="0.2">
      <c r="A96" s="230"/>
      <c r="B96" s="230"/>
      <c r="C96" s="230"/>
      <c r="D96" s="230"/>
      <c r="E96" s="230"/>
      <c r="F96" s="230"/>
      <c r="G96" s="230"/>
      <c r="H96" s="230"/>
      <c r="I96" s="230"/>
      <c r="J96" s="230"/>
      <c r="K96" s="231"/>
      <c r="L96" s="230"/>
      <c r="M96" s="232"/>
      <c r="N96" s="233"/>
      <c r="O96" s="234"/>
      <c r="P96" s="235"/>
      <c r="Q96" s="236"/>
      <c r="R96" s="232"/>
      <c r="S96" s="236"/>
      <c r="T96" s="232"/>
      <c r="U96" s="236"/>
      <c r="V96" s="232"/>
      <c r="W96" s="236"/>
      <c r="X96" s="232"/>
      <c r="Y96" s="232"/>
    </row>
    <row r="97" spans="1:25" x14ac:dyDescent="0.2">
      <c r="A97" s="230"/>
      <c r="B97" s="230"/>
      <c r="C97" s="230"/>
      <c r="D97" s="230"/>
      <c r="E97" s="230"/>
      <c r="F97" s="230"/>
      <c r="G97" s="230"/>
      <c r="H97" s="230"/>
      <c r="I97" s="230"/>
      <c r="J97" s="230"/>
      <c r="K97" s="231"/>
      <c r="L97" s="230"/>
      <c r="M97" s="232"/>
      <c r="N97" s="233"/>
      <c r="O97" s="234"/>
      <c r="P97" s="235"/>
      <c r="Q97" s="236"/>
      <c r="R97" s="232"/>
      <c r="S97" s="236"/>
      <c r="T97" s="232"/>
      <c r="U97" s="236"/>
      <c r="V97" s="232"/>
      <c r="W97" s="236"/>
      <c r="X97" s="232"/>
      <c r="Y97" s="232"/>
    </row>
    <row r="98" spans="1:25" x14ac:dyDescent="0.2">
      <c r="A98" s="230"/>
      <c r="B98" s="230"/>
      <c r="C98" s="230"/>
      <c r="D98" s="230"/>
      <c r="E98" s="230"/>
      <c r="F98" s="230"/>
      <c r="G98" s="230"/>
      <c r="H98" s="230"/>
      <c r="I98" s="230"/>
      <c r="J98" s="230"/>
      <c r="K98" s="231"/>
      <c r="L98" s="230"/>
      <c r="M98" s="232"/>
      <c r="N98" s="233"/>
      <c r="O98" s="234"/>
      <c r="P98" s="235"/>
      <c r="Q98" s="236"/>
      <c r="R98" s="232"/>
      <c r="S98" s="236"/>
      <c r="T98" s="232"/>
      <c r="U98" s="236"/>
      <c r="V98" s="232"/>
      <c r="W98" s="236"/>
      <c r="X98" s="232"/>
      <c r="Y98" s="232"/>
    </row>
    <row r="99" spans="1:25" x14ac:dyDescent="0.2">
      <c r="A99" s="230"/>
      <c r="B99" s="230"/>
      <c r="C99" s="230"/>
      <c r="D99" s="230"/>
      <c r="E99" s="230"/>
      <c r="F99" s="230"/>
      <c r="G99" s="230"/>
      <c r="H99" s="230"/>
      <c r="I99" s="230"/>
      <c r="J99" s="230"/>
      <c r="K99" s="231"/>
      <c r="L99" s="230"/>
      <c r="M99" s="232"/>
      <c r="N99" s="233"/>
      <c r="O99" s="234"/>
      <c r="P99" s="235"/>
      <c r="Q99" s="236"/>
      <c r="R99" s="232"/>
      <c r="S99" s="236"/>
      <c r="T99" s="232"/>
      <c r="U99" s="236"/>
      <c r="V99" s="232"/>
      <c r="W99" s="236"/>
      <c r="X99" s="232"/>
      <c r="Y99" s="232"/>
    </row>
    <row r="100" spans="1:25" x14ac:dyDescent="0.2">
      <c r="A100" s="230"/>
      <c r="B100" s="230"/>
      <c r="C100" s="230"/>
      <c r="D100" s="230"/>
      <c r="E100" s="230"/>
      <c r="F100" s="230"/>
      <c r="G100" s="230"/>
      <c r="H100" s="230"/>
      <c r="I100" s="230"/>
      <c r="J100" s="230"/>
      <c r="K100" s="231"/>
      <c r="L100" s="230"/>
      <c r="M100" s="232"/>
      <c r="N100" s="233"/>
      <c r="O100" s="234"/>
      <c r="P100" s="235"/>
      <c r="Q100" s="236"/>
      <c r="R100" s="232"/>
      <c r="S100" s="236"/>
      <c r="T100" s="232"/>
      <c r="U100" s="236"/>
      <c r="V100" s="232"/>
      <c r="W100" s="236"/>
      <c r="X100" s="232"/>
      <c r="Y100" s="232"/>
    </row>
    <row r="101" spans="1:25" x14ac:dyDescent="0.2">
      <c r="A101" s="230"/>
      <c r="B101" s="230"/>
      <c r="C101" s="230"/>
      <c r="D101" s="230"/>
      <c r="E101" s="230"/>
      <c r="F101" s="230"/>
      <c r="G101" s="230"/>
      <c r="H101" s="230"/>
      <c r="I101" s="230"/>
      <c r="J101" s="230"/>
      <c r="K101" s="231"/>
      <c r="L101" s="230"/>
      <c r="M101" s="232"/>
      <c r="N101" s="233"/>
      <c r="O101" s="234"/>
      <c r="P101" s="235"/>
      <c r="Q101" s="236"/>
      <c r="R101" s="232"/>
      <c r="S101" s="236"/>
      <c r="T101" s="232"/>
      <c r="U101" s="236"/>
      <c r="V101" s="232"/>
      <c r="W101" s="236"/>
      <c r="X101" s="232"/>
      <c r="Y101" s="232"/>
    </row>
    <row r="102" spans="1:25" x14ac:dyDescent="0.2">
      <c r="A102" s="230"/>
      <c r="B102" s="230"/>
      <c r="C102" s="230"/>
      <c r="D102" s="230"/>
      <c r="E102" s="230"/>
      <c r="F102" s="230"/>
      <c r="G102" s="230"/>
      <c r="H102" s="230"/>
      <c r="I102" s="230"/>
      <c r="J102" s="230"/>
      <c r="K102" s="231"/>
      <c r="L102" s="230"/>
      <c r="M102" s="232"/>
      <c r="N102" s="233"/>
      <c r="O102" s="234"/>
      <c r="P102" s="235"/>
      <c r="Q102" s="236"/>
      <c r="R102" s="232"/>
      <c r="S102" s="236"/>
      <c r="T102" s="232"/>
      <c r="U102" s="236"/>
      <c r="V102" s="232"/>
      <c r="W102" s="236"/>
      <c r="X102" s="232"/>
      <c r="Y102" s="232"/>
    </row>
    <row r="103" spans="1:25" x14ac:dyDescent="0.2">
      <c r="A103" s="230"/>
      <c r="B103" s="230"/>
      <c r="C103" s="230"/>
      <c r="D103" s="230"/>
      <c r="E103" s="230"/>
      <c r="F103" s="230"/>
      <c r="G103" s="230"/>
      <c r="H103" s="230"/>
      <c r="I103" s="230"/>
      <c r="J103" s="230"/>
      <c r="K103" s="231"/>
      <c r="L103" s="230"/>
      <c r="M103" s="232"/>
      <c r="N103" s="233"/>
      <c r="O103" s="234"/>
      <c r="P103" s="235"/>
      <c r="Q103" s="236"/>
      <c r="R103" s="232"/>
      <c r="S103" s="236"/>
      <c r="T103" s="232"/>
      <c r="U103" s="236"/>
      <c r="V103" s="232"/>
      <c r="W103" s="236"/>
      <c r="X103" s="232"/>
      <c r="Y103" s="232"/>
    </row>
  </sheetData>
  <sheetProtection sheet="1" formatCells="0" formatColumns="0" formatRows="0"/>
  <mergeCells count="6">
    <mergeCell ref="A89:Y103"/>
    <mergeCell ref="A3:Y3"/>
    <mergeCell ref="A82:L82"/>
    <mergeCell ref="A83:L83"/>
    <mergeCell ref="A84:L84"/>
    <mergeCell ref="A85:Y88"/>
  </mergeCells>
  <printOptions gridLines="1"/>
  <pageMargins left="0.43307086614173201" right="0.43307086614173201" top="0.55555555555555503" bottom="0.43307086614173201" header="0.15748031496063" footer="0.15748031496063"/>
  <pageSetup paperSize="9" orientation="landscape" r:id="rId1"/>
  <headerFooter differentFirst="1" alignWithMargins="0">
    <oddHeader>&amp;CMétré récapitulatif
  “Remplacement des menuiseries extérieures à l'école d'Elouges, rue Charles Wantiez n°27 à 7370 Dour”</oddHeader>
    <oddFooter>&amp;CRéférence CCH : 861.2-20220018-SG&amp;R&amp;P/&amp;N</oddFooter>
    <firstFooter>&amp;CRéférence CCH : 861.2-20220018-SG&amp;R&amp;P/&amp;N</firstFooter>
  </headerFooter>
  <ignoredErrors>
    <ignoredError sqref="A1:CW1000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G16"/>
  <sheetViews>
    <sheetView showZeros="0" workbookViewId="0">
      <pane ySplit="3" topLeftCell="A4" activePane="bottomLeft" state="frozen"/>
      <selection pane="bottomLeft" activeCell="D17" sqref="D13:D17"/>
    </sheetView>
  </sheetViews>
  <sheetFormatPr baseColWidth="10" defaultColWidth="9.109375" defaultRowHeight="10.199999999999999" x14ac:dyDescent="0.25"/>
  <cols>
    <col min="1" max="1" width="48.6640625" style="68" customWidth="1"/>
    <col min="2" max="2" width="8" style="69" customWidth="1"/>
    <col min="3" max="3" width="15.6640625" style="202" customWidth="1"/>
    <col min="4" max="4" width="40.6640625" style="70" customWidth="1"/>
    <col min="5" max="5" width="18.6640625" style="71" customWidth="1"/>
    <col min="6" max="6" width="7.6640625" style="72" customWidth="1"/>
    <col min="7" max="7" width="12.109375" style="67" hidden="1" customWidth="1"/>
    <col min="8" max="8" width="12.109375" style="66" customWidth="1"/>
    <col min="9" max="9" width="9.109375" style="66" customWidth="1"/>
    <col min="10" max="16384" width="9.109375" style="66"/>
  </cols>
  <sheetData>
    <row r="1" spans="1:7" s="64" customFormat="1" hidden="1" x14ac:dyDescent="0.2">
      <c r="A1" s="160"/>
      <c r="B1" s="161"/>
      <c r="C1" s="196"/>
      <c r="D1" s="162"/>
      <c r="E1" s="162"/>
      <c r="F1" s="161"/>
      <c r="G1" s="163"/>
    </row>
    <row r="2" spans="1:7" s="64" customFormat="1" hidden="1" x14ac:dyDescent="0.2">
      <c r="A2" s="160"/>
      <c r="B2" s="164"/>
      <c r="C2" s="197"/>
      <c r="D2" s="165"/>
      <c r="E2" s="166"/>
      <c r="F2" s="164"/>
      <c r="G2" s="167"/>
    </row>
    <row r="3" spans="1:7" s="65" customFormat="1" x14ac:dyDescent="0.2">
      <c r="A3" s="168" t="s">
        <v>12</v>
      </c>
      <c r="B3" s="169" t="s">
        <v>13</v>
      </c>
      <c r="C3" s="198" t="s">
        <v>14</v>
      </c>
      <c r="D3" s="171" t="s">
        <v>15</v>
      </c>
      <c r="E3" s="170" t="s">
        <v>16</v>
      </c>
      <c r="F3" s="172" t="s">
        <v>17</v>
      </c>
      <c r="G3" s="173" t="s">
        <v>29</v>
      </c>
    </row>
    <row r="4" spans="1:7" ht="30" customHeight="1" x14ac:dyDescent="0.2">
      <c r="A4" s="174"/>
      <c r="B4" s="175"/>
      <c r="C4" s="199"/>
      <c r="D4" s="176"/>
      <c r="E4" s="177">
        <f>ROUND(B4*C4,2)</f>
        <v>0</v>
      </c>
      <c r="F4" s="178"/>
      <c r="G4" s="179">
        <f t="shared" ref="G4:G13" si="0">E4*F4</f>
        <v>0</v>
      </c>
    </row>
    <row r="5" spans="1:7" ht="30" customHeight="1" x14ac:dyDescent="0.2">
      <c r="A5" s="174"/>
      <c r="B5" s="175"/>
      <c r="C5" s="199"/>
      <c r="D5" s="176"/>
      <c r="E5" s="177">
        <f>ROUND(B5*C5,2)</f>
        <v>0</v>
      </c>
      <c r="F5" s="178"/>
      <c r="G5" s="179">
        <f t="shared" si="0"/>
        <v>0</v>
      </c>
    </row>
    <row r="6" spans="1:7" ht="30" customHeight="1" x14ac:dyDescent="0.2">
      <c r="A6" s="174"/>
      <c r="B6" s="175"/>
      <c r="C6" s="199"/>
      <c r="D6" s="176"/>
      <c r="E6" s="177">
        <f t="shared" ref="E6:E12" si="1">ROUND(B6*C6,2)</f>
        <v>0</v>
      </c>
      <c r="F6" s="178"/>
      <c r="G6" s="179">
        <f t="shared" si="0"/>
        <v>0</v>
      </c>
    </row>
    <row r="7" spans="1:7" ht="30" customHeight="1" x14ac:dyDescent="0.2">
      <c r="A7" s="174"/>
      <c r="B7" s="175"/>
      <c r="C7" s="199"/>
      <c r="D7" s="176"/>
      <c r="E7" s="177">
        <f t="shared" si="1"/>
        <v>0</v>
      </c>
      <c r="F7" s="178"/>
      <c r="G7" s="179">
        <f t="shared" si="0"/>
        <v>0</v>
      </c>
    </row>
    <row r="8" spans="1:7" ht="30" customHeight="1" x14ac:dyDescent="0.2">
      <c r="A8" s="174"/>
      <c r="B8" s="175"/>
      <c r="C8" s="199"/>
      <c r="D8" s="176"/>
      <c r="E8" s="177">
        <f t="shared" si="1"/>
        <v>0</v>
      </c>
      <c r="F8" s="178"/>
      <c r="G8" s="179">
        <f t="shared" si="0"/>
        <v>0</v>
      </c>
    </row>
    <row r="9" spans="1:7" ht="30" customHeight="1" x14ac:dyDescent="0.2">
      <c r="A9" s="174"/>
      <c r="B9" s="175"/>
      <c r="C9" s="199"/>
      <c r="D9" s="176"/>
      <c r="E9" s="177">
        <f t="shared" si="1"/>
        <v>0</v>
      </c>
      <c r="F9" s="178"/>
      <c r="G9" s="179">
        <f t="shared" si="0"/>
        <v>0</v>
      </c>
    </row>
    <row r="10" spans="1:7" ht="30" customHeight="1" x14ac:dyDescent="0.2">
      <c r="A10" s="174"/>
      <c r="B10" s="175"/>
      <c r="C10" s="199"/>
      <c r="D10" s="176"/>
      <c r="E10" s="177">
        <f t="shared" si="1"/>
        <v>0</v>
      </c>
      <c r="F10" s="178"/>
      <c r="G10" s="179">
        <f t="shared" si="0"/>
        <v>0</v>
      </c>
    </row>
    <row r="11" spans="1:7" ht="30" customHeight="1" x14ac:dyDescent="0.2">
      <c r="A11" s="174"/>
      <c r="B11" s="175"/>
      <c r="C11" s="199"/>
      <c r="D11" s="176"/>
      <c r="E11" s="177">
        <f t="shared" si="1"/>
        <v>0</v>
      </c>
      <c r="F11" s="178"/>
      <c r="G11" s="179">
        <f t="shared" si="0"/>
        <v>0</v>
      </c>
    </row>
    <row r="12" spans="1:7" ht="30" customHeight="1" x14ac:dyDescent="0.2">
      <c r="A12" s="174"/>
      <c r="B12" s="175"/>
      <c r="C12" s="199"/>
      <c r="D12" s="176"/>
      <c r="E12" s="177">
        <f t="shared" si="1"/>
        <v>0</v>
      </c>
      <c r="F12" s="178"/>
      <c r="G12" s="179">
        <f t="shared" si="0"/>
        <v>0</v>
      </c>
    </row>
    <row r="13" spans="1:7" ht="30" customHeight="1" x14ac:dyDescent="0.2">
      <c r="A13" s="180"/>
      <c r="B13" s="181"/>
      <c r="C13" s="200"/>
      <c r="D13" s="182"/>
      <c r="E13" s="183">
        <f>ROUND(B13*C13,2)</f>
        <v>0</v>
      </c>
      <c r="F13" s="184"/>
      <c r="G13" s="185">
        <f t="shared" si="0"/>
        <v>0</v>
      </c>
    </row>
    <row r="14" spans="1:7" ht="30" customHeight="1" x14ac:dyDescent="0.2">
      <c r="A14" s="186"/>
      <c r="B14" s="187"/>
      <c r="C14" s="201"/>
      <c r="D14" s="188" t="s">
        <v>18</v>
      </c>
      <c r="E14" s="189">
        <f>SUM(E4:E13)</f>
        <v>0</v>
      </c>
      <c r="F14" s="190"/>
      <c r="G14" s="191"/>
    </row>
    <row r="15" spans="1:7" ht="30" customHeight="1" x14ac:dyDescent="0.2">
      <c r="A15" s="192"/>
      <c r="B15" s="156"/>
      <c r="C15" s="121"/>
      <c r="D15" s="193" t="s">
        <v>19</v>
      </c>
      <c r="E15" s="194">
        <f>ROUND(SUM(G4:G13),2)</f>
        <v>0</v>
      </c>
      <c r="F15" s="195"/>
      <c r="G15" s="191"/>
    </row>
    <row r="16" spans="1:7" ht="30" customHeight="1" x14ac:dyDescent="0.2">
      <c r="A16" s="186"/>
      <c r="B16" s="187"/>
      <c r="C16" s="201"/>
      <c r="D16" s="188" t="s">
        <v>39</v>
      </c>
      <c r="E16" s="189">
        <f>E14+E15</f>
        <v>0</v>
      </c>
      <c r="F16" s="190"/>
      <c r="G16" s="191"/>
    </row>
  </sheetData>
  <sheetProtection formatCells="0" formatColumns="0" formatRows="0"/>
  <pageMargins left="0.43307086614173201" right="0.43307086614173201" top="0.43307086614173201" bottom="0.43307086614173201" header="0.15748031496063" footer="0.15748031496063"/>
  <pageSetup paperSize="9" orientation="landscape" horizontalDpi="1200" verticalDpi="1200" r:id="rId1"/>
  <headerFooter alignWithMargins="0">
    <oddHeader>&amp;COmissions pour  “Remplacement des menuiseries extérieures à l'école d'Elouges, rue Charles Wantiez n°27 à 7370 Dour”</oddHeader>
    <oddFooter>&amp;CRéférence CCH : 861.2-20220018-SG&amp;R&amp;P/&amp;N</oddFooter>
  </headerFooter>
  <ignoredErrors>
    <ignoredError sqref="A1:CW1000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B1:B21"/>
  <sheetViews>
    <sheetView workbookViewId="0">
      <selection activeCell="B1" sqref="B1"/>
    </sheetView>
  </sheetViews>
  <sheetFormatPr baseColWidth="10" defaultColWidth="9.109375" defaultRowHeight="13.2" x14ac:dyDescent="0.25"/>
  <cols>
    <col min="2" max="2" width="68.109375" style="28" customWidth="1"/>
  </cols>
  <sheetData>
    <row r="1" spans="2:2" x14ac:dyDescent="0.25">
      <c r="B1" s="30" t="s">
        <v>4</v>
      </c>
    </row>
    <row r="3" spans="2:2" ht="39.6" x14ac:dyDescent="0.25">
      <c r="B3" s="28" t="s">
        <v>5</v>
      </c>
    </row>
    <row r="4" spans="2:2" x14ac:dyDescent="0.25">
      <c r="B4" s="28" t="s">
        <v>6</v>
      </c>
    </row>
    <row r="5" spans="2:2" x14ac:dyDescent="0.25">
      <c r="B5" s="28" t="s">
        <v>35</v>
      </c>
    </row>
    <row r="6" spans="2:2" ht="105.6" x14ac:dyDescent="0.25">
      <c r="B6" s="29" t="s">
        <v>36</v>
      </c>
    </row>
    <row r="7" spans="2:2" ht="66" x14ac:dyDescent="0.25">
      <c r="B7" s="29" t="s">
        <v>41</v>
      </c>
    </row>
    <row r="8" spans="2:2" ht="52.8" x14ac:dyDescent="0.25">
      <c r="B8" s="29" t="s">
        <v>37</v>
      </c>
    </row>
    <row r="9" spans="2:2" ht="66" x14ac:dyDescent="0.25">
      <c r="B9" s="29" t="s">
        <v>7</v>
      </c>
    </row>
    <row r="10" spans="2:2" ht="26.4" x14ac:dyDescent="0.25">
      <c r="B10" s="28" t="s">
        <v>8</v>
      </c>
    </row>
    <row r="11" spans="2:2" x14ac:dyDescent="0.25">
      <c r="B11" s="28" t="s">
        <v>9</v>
      </c>
    </row>
    <row r="13" spans="2:2" x14ac:dyDescent="0.25">
      <c r="B13" s="28" t="s">
        <v>10</v>
      </c>
    </row>
    <row r="15" spans="2:2" x14ac:dyDescent="0.25">
      <c r="B15" s="28" t="s">
        <v>11</v>
      </c>
    </row>
    <row r="16" spans="2:2" x14ac:dyDescent="0.25">
      <c r="B16" s="28" t="s">
        <v>1</v>
      </c>
    </row>
    <row r="17" spans="2:2" x14ac:dyDescent="0.25">
      <c r="B17" s="28" t="s">
        <v>66</v>
      </c>
    </row>
    <row r="18" spans="2:2" x14ac:dyDescent="0.25">
      <c r="B18" s="28" t="s">
        <v>67</v>
      </c>
    </row>
    <row r="19" spans="2:2" x14ac:dyDescent="0.25">
      <c r="B19" s="79" t="s">
        <v>68</v>
      </c>
    </row>
    <row r="20" spans="2:2" x14ac:dyDescent="0.25">
      <c r="B20" s="28" t="s">
        <v>69</v>
      </c>
    </row>
    <row r="21" spans="2:2" x14ac:dyDescent="0.25">
      <c r="B21" s="28" t="s">
        <v>70</v>
      </c>
    </row>
  </sheetData>
  <pageMargins left="0.75" right="0.75" top="1" bottom="1" header="0.5" footer="0.5"/>
  <pageSetup paperSize="9" orientation="portrait" horizontalDpi="1200" verticalDpi="1200" r:id="rId1"/>
  <ignoredErrors>
    <ignoredError sqref="A1:CW1000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2:B20"/>
  <sheetViews>
    <sheetView workbookViewId="0">
      <selection activeCell="B2" sqref="B2"/>
    </sheetView>
  </sheetViews>
  <sheetFormatPr baseColWidth="10" defaultColWidth="9.109375" defaultRowHeight="13.2" x14ac:dyDescent="0.25"/>
  <cols>
    <col min="1" max="1" width="21.6640625" style="81" customWidth="1"/>
    <col min="2" max="2" width="76.88671875" style="81" customWidth="1"/>
    <col min="3" max="3" width="9.109375" style="81" customWidth="1"/>
    <col min="4" max="16384" width="9.109375" style="81"/>
  </cols>
  <sheetData>
    <row r="2" spans="1:2" x14ac:dyDescent="0.25">
      <c r="A2" s="81" t="s">
        <v>79</v>
      </c>
      <c r="B2" s="81" t="s">
        <v>80</v>
      </c>
    </row>
    <row r="3" spans="1:2" x14ac:dyDescent="0.25">
      <c r="A3" s="80" t="s">
        <v>42</v>
      </c>
      <c r="B3" s="80" t="s">
        <v>43</v>
      </c>
    </row>
    <row r="4" spans="1:2" x14ac:dyDescent="0.25">
      <c r="A4" s="82" t="s">
        <v>12</v>
      </c>
      <c r="B4" s="81" t="s">
        <v>44</v>
      </c>
    </row>
    <row r="5" spans="1:2" x14ac:dyDescent="0.25">
      <c r="A5" s="82" t="s">
        <v>20</v>
      </c>
      <c r="B5" s="81" t="s">
        <v>45</v>
      </c>
    </row>
    <row r="6" spans="1:2" x14ac:dyDescent="0.25">
      <c r="A6" s="82" t="s">
        <v>46</v>
      </c>
      <c r="B6" s="83" t="s">
        <v>47</v>
      </c>
    </row>
    <row r="7" spans="1:2" x14ac:dyDescent="0.25">
      <c r="A7" s="80" t="s">
        <v>48</v>
      </c>
      <c r="B7" s="80" t="s">
        <v>49</v>
      </c>
    </row>
    <row r="8" spans="1:2" x14ac:dyDescent="0.25">
      <c r="A8" s="84" t="s">
        <v>12</v>
      </c>
      <c r="B8" s="85" t="s">
        <v>50</v>
      </c>
    </row>
    <row r="9" spans="1:2" ht="26.4" x14ac:dyDescent="0.25">
      <c r="A9" s="84" t="s">
        <v>16</v>
      </c>
      <c r="B9" s="86" t="s">
        <v>51</v>
      </c>
    </row>
    <row r="10" spans="1:2" x14ac:dyDescent="0.25">
      <c r="A10" s="80" t="s">
        <v>52</v>
      </c>
      <c r="B10" s="87" t="s">
        <v>53</v>
      </c>
    </row>
    <row r="11" spans="1:2" ht="52.8" x14ac:dyDescent="0.25">
      <c r="A11" s="82" t="s">
        <v>54</v>
      </c>
      <c r="B11" s="83" t="s">
        <v>55</v>
      </c>
    </row>
    <row r="12" spans="1:2" x14ac:dyDescent="0.25">
      <c r="A12" s="82" t="s">
        <v>20</v>
      </c>
      <c r="B12" s="81" t="s">
        <v>56</v>
      </c>
    </row>
    <row r="13" spans="1:2" x14ac:dyDescent="0.25">
      <c r="A13" s="82" t="s">
        <v>57</v>
      </c>
      <c r="B13" s="83" t="s">
        <v>58</v>
      </c>
    </row>
    <row r="14" spans="1:2" x14ac:dyDescent="0.25">
      <c r="A14" s="82" t="s">
        <v>12</v>
      </c>
      <c r="B14" s="81" t="s">
        <v>59</v>
      </c>
    </row>
    <row r="15" spans="1:2" ht="309.75" customHeight="1" x14ac:dyDescent="0.25">
      <c r="A15" s="82" t="s">
        <v>0</v>
      </c>
      <c r="B15" s="88" t="s">
        <v>72</v>
      </c>
    </row>
    <row r="16" spans="1:2" x14ac:dyDescent="0.25">
      <c r="A16" s="82" t="s">
        <v>21</v>
      </c>
      <c r="B16" s="81" t="s">
        <v>60</v>
      </c>
    </row>
    <row r="17" spans="1:2" x14ac:dyDescent="0.25">
      <c r="A17" s="82" t="s">
        <v>13</v>
      </c>
      <c r="B17" s="83" t="s">
        <v>61</v>
      </c>
    </row>
    <row r="18" spans="1:2" x14ac:dyDescent="0.25">
      <c r="A18" s="82" t="s">
        <v>62</v>
      </c>
      <c r="B18" s="83" t="s">
        <v>77</v>
      </c>
    </row>
    <row r="19" spans="1:2" x14ac:dyDescent="0.25">
      <c r="A19" s="82" t="s">
        <v>16</v>
      </c>
      <c r="B19" s="83" t="s">
        <v>63</v>
      </c>
    </row>
    <row r="20" spans="1:2" ht="52.8" x14ac:dyDescent="0.25">
      <c r="A20" s="82" t="s">
        <v>64</v>
      </c>
      <c r="B20" s="83" t="s">
        <v>65</v>
      </c>
    </row>
  </sheetData>
  <pageMargins left="0.75" right="0.75" top="1" bottom="1" header="0.5" footer="0.5"/>
  <pageSetup paperSize="9" orientation="portrait" r:id="rId1"/>
  <ignoredErrors>
    <ignoredError sqref="A1:CW10001" numberStoredAsText="1"/>
  </ignoredError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Aperçu Offre</vt:lpstr>
      <vt:lpstr>Postes</vt:lpstr>
      <vt:lpstr>Omissions</vt:lpstr>
      <vt:lpstr>3P</vt:lpstr>
      <vt:lpstr>Légende</vt:lpstr>
      <vt:lpstr>Postes!Impression_des_titres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3P</dc:creator>
  <cp:keywords/>
  <dc:description/>
  <cp:lastModifiedBy>Sylvia GALLEZ</cp:lastModifiedBy>
  <cp:lastPrinted>2012-04-05T13:12:06Z</cp:lastPrinted>
  <dcterms:created xsi:type="dcterms:W3CDTF">2004-01-29T18:35:10Z</dcterms:created>
  <dcterms:modified xsi:type="dcterms:W3CDTF">2022-04-22T10:01:56Z</dcterms:modified>
  <cp:category/>
  <cp:contentStatus/>
</cp:coreProperties>
</file>