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U:\Juridique\1. Marchés Publics\2020\Marchés de Travaux\15. N - Reconstruction des trottoirs - rues Trieu et Ulysse Moury\"/>
    </mc:Choice>
  </mc:AlternateContent>
  <xr:revisionPtr revIDLastSave="0" documentId="8_{01E1D28A-1ABC-4C3A-875B-969A6957708F}" xr6:coauthVersionLast="45" xr6:coauthVersionMax="45" xr10:uidLastSave="{00000000-0000-0000-0000-000000000000}"/>
  <workbookProtection lockStructure="1"/>
  <bookViews>
    <workbookView xWindow="-120" yWindow="-120" windowWidth="29040" windowHeight="15840" activeTab="1" xr2:uid="{00000000-000D-0000-FFFF-FFFF00000000}"/>
  </bookViews>
  <sheets>
    <sheet name="Aperçu Offre" sheetId="1" r:id="rId1"/>
    <sheet name="Postes" sheetId="2" r:id="rId2"/>
    <sheet name="Omissions" sheetId="3" r:id="rId3"/>
    <sheet name="3P" sheetId="4" r:id="rId4"/>
    <sheet name="Légende" sheetId="5" r:id="rId5"/>
  </sheets>
  <definedNames>
    <definedName name="_xlnm.Print_Titles" localSheetId="1">Postes!$4:$4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3" l="1"/>
  <c r="G13" i="3" s="1"/>
  <c r="E12" i="3"/>
  <c r="G12" i="3" s="1"/>
  <c r="E11" i="3"/>
  <c r="G11" i="3" s="1"/>
  <c r="E10" i="3"/>
  <c r="G10" i="3" s="1"/>
  <c r="E9" i="3"/>
  <c r="G9" i="3" s="1"/>
  <c r="E8" i="3"/>
  <c r="G8" i="3" s="1"/>
  <c r="E7" i="3"/>
  <c r="G7" i="3" s="1"/>
  <c r="E6" i="3"/>
  <c r="G6" i="3" s="1"/>
  <c r="E5" i="3"/>
  <c r="G5" i="3" s="1"/>
  <c r="E4" i="3"/>
  <c r="G4" i="3" s="1"/>
  <c r="E15" i="3" s="1"/>
  <c r="C23" i="1" s="1"/>
  <c r="M184" i="2"/>
  <c r="O184" i="2" s="1"/>
  <c r="J184" i="2"/>
  <c r="M182" i="2"/>
  <c r="O182" i="2" s="1"/>
  <c r="J182" i="2"/>
  <c r="O180" i="2"/>
  <c r="M180" i="2"/>
  <c r="J180" i="2"/>
  <c r="M178" i="2"/>
  <c r="O178" i="2" s="1"/>
  <c r="J178" i="2"/>
  <c r="M175" i="2"/>
  <c r="O175" i="2" s="1"/>
  <c r="J175" i="2"/>
  <c r="M173" i="2"/>
  <c r="O173" i="2" s="1"/>
  <c r="J173" i="2"/>
  <c r="M171" i="2"/>
  <c r="O171" i="2" s="1"/>
  <c r="J171" i="2"/>
  <c r="O169" i="2"/>
  <c r="M169" i="2"/>
  <c r="J169" i="2"/>
  <c r="M168" i="2"/>
  <c r="O168" i="2" s="1"/>
  <c r="J168" i="2"/>
  <c r="O167" i="2"/>
  <c r="M167" i="2"/>
  <c r="J167" i="2"/>
  <c r="M166" i="2"/>
  <c r="O166" i="2" s="1"/>
  <c r="J166" i="2"/>
  <c r="O165" i="2"/>
  <c r="M165" i="2"/>
  <c r="J165" i="2"/>
  <c r="M164" i="2"/>
  <c r="O164" i="2" s="1"/>
  <c r="J164" i="2"/>
  <c r="O163" i="2"/>
  <c r="M163" i="2"/>
  <c r="J163" i="2"/>
  <c r="M162" i="2"/>
  <c r="O162" i="2" s="1"/>
  <c r="J162" i="2"/>
  <c r="O159" i="2"/>
  <c r="M159" i="2"/>
  <c r="J159" i="2"/>
  <c r="M158" i="2"/>
  <c r="O158" i="2" s="1"/>
  <c r="J158" i="2"/>
  <c r="O157" i="2"/>
  <c r="M157" i="2"/>
  <c r="J157" i="2"/>
  <c r="M156" i="2"/>
  <c r="O156" i="2" s="1"/>
  <c r="J156" i="2"/>
  <c r="O155" i="2"/>
  <c r="M155" i="2"/>
  <c r="J155" i="2"/>
  <c r="M154" i="2"/>
  <c r="O154" i="2" s="1"/>
  <c r="J154" i="2"/>
  <c r="O153" i="2"/>
  <c r="M153" i="2"/>
  <c r="J153" i="2"/>
  <c r="M152" i="2"/>
  <c r="O152" i="2" s="1"/>
  <c r="J152" i="2"/>
  <c r="O151" i="2"/>
  <c r="M151" i="2"/>
  <c r="J151" i="2"/>
  <c r="M150" i="2"/>
  <c r="O150" i="2" s="1"/>
  <c r="J150" i="2"/>
  <c r="O149" i="2"/>
  <c r="M149" i="2"/>
  <c r="J149" i="2"/>
  <c r="M148" i="2"/>
  <c r="O148" i="2" s="1"/>
  <c r="J148" i="2"/>
  <c r="O147" i="2"/>
  <c r="M147" i="2"/>
  <c r="J147" i="2"/>
  <c r="M146" i="2"/>
  <c r="O146" i="2" s="1"/>
  <c r="J146" i="2"/>
  <c r="O145" i="2"/>
  <c r="M145" i="2"/>
  <c r="J145" i="2"/>
  <c r="M144" i="2"/>
  <c r="O144" i="2" s="1"/>
  <c r="J144" i="2"/>
  <c r="O143" i="2"/>
  <c r="M143" i="2"/>
  <c r="J143" i="2"/>
  <c r="M142" i="2"/>
  <c r="O142" i="2" s="1"/>
  <c r="J142" i="2"/>
  <c r="O141" i="2"/>
  <c r="M141" i="2"/>
  <c r="J141" i="2"/>
  <c r="M140" i="2"/>
  <c r="O140" i="2" s="1"/>
  <c r="J140" i="2"/>
  <c r="O139" i="2"/>
  <c r="M139" i="2"/>
  <c r="J139" i="2"/>
  <c r="M137" i="2"/>
  <c r="O137" i="2" s="1"/>
  <c r="J137" i="2"/>
  <c r="O136" i="2"/>
  <c r="M136" i="2"/>
  <c r="J136" i="2"/>
  <c r="M134" i="2"/>
  <c r="O134" i="2" s="1"/>
  <c r="J134" i="2"/>
  <c r="O133" i="2"/>
  <c r="M133" i="2"/>
  <c r="J133" i="2"/>
  <c r="M132" i="2"/>
  <c r="O132" i="2" s="1"/>
  <c r="J132" i="2"/>
  <c r="O130" i="2"/>
  <c r="M130" i="2"/>
  <c r="J130" i="2"/>
  <c r="M129" i="2"/>
  <c r="O129" i="2" s="1"/>
  <c r="J129" i="2"/>
  <c r="O127" i="2"/>
  <c r="M127" i="2"/>
  <c r="J127" i="2"/>
  <c r="M126" i="2"/>
  <c r="O126" i="2" s="1"/>
  <c r="J126" i="2"/>
  <c r="O125" i="2"/>
  <c r="M125" i="2"/>
  <c r="J125" i="2"/>
  <c r="M124" i="2"/>
  <c r="O124" i="2" s="1"/>
  <c r="J124" i="2"/>
  <c r="O123" i="2"/>
  <c r="M123" i="2"/>
  <c r="J123" i="2"/>
  <c r="M122" i="2"/>
  <c r="O122" i="2" s="1"/>
  <c r="J122" i="2"/>
  <c r="O121" i="2"/>
  <c r="M121" i="2"/>
  <c r="J121" i="2"/>
  <c r="M120" i="2"/>
  <c r="O120" i="2" s="1"/>
  <c r="J120" i="2"/>
  <c r="O119" i="2"/>
  <c r="M119" i="2"/>
  <c r="J119" i="2"/>
  <c r="M118" i="2"/>
  <c r="O118" i="2" s="1"/>
  <c r="J118" i="2"/>
  <c r="O117" i="2"/>
  <c r="M117" i="2"/>
  <c r="J117" i="2"/>
  <c r="M116" i="2"/>
  <c r="O116" i="2" s="1"/>
  <c r="J116" i="2"/>
  <c r="O115" i="2"/>
  <c r="M115" i="2"/>
  <c r="J115" i="2"/>
  <c r="M114" i="2"/>
  <c r="O114" i="2" s="1"/>
  <c r="J114" i="2"/>
  <c r="O113" i="2"/>
  <c r="M113" i="2"/>
  <c r="J113" i="2"/>
  <c r="M112" i="2"/>
  <c r="O112" i="2" s="1"/>
  <c r="J112" i="2"/>
  <c r="O110" i="2"/>
  <c r="M110" i="2"/>
  <c r="J110" i="2"/>
  <c r="M109" i="2"/>
  <c r="O109" i="2" s="1"/>
  <c r="J109" i="2"/>
  <c r="O108" i="2"/>
  <c r="M108" i="2"/>
  <c r="J108" i="2"/>
  <c r="M107" i="2"/>
  <c r="O107" i="2" s="1"/>
  <c r="J107" i="2"/>
  <c r="O106" i="2"/>
  <c r="M106" i="2"/>
  <c r="J106" i="2"/>
  <c r="M105" i="2"/>
  <c r="O105" i="2" s="1"/>
  <c r="J105" i="2"/>
  <c r="O101" i="2"/>
  <c r="M101" i="2"/>
  <c r="J101" i="2"/>
  <c r="M99" i="2"/>
  <c r="O99" i="2" s="1"/>
  <c r="J99" i="2"/>
  <c r="O97" i="2"/>
  <c r="M97" i="2"/>
  <c r="J97" i="2"/>
  <c r="M95" i="2"/>
  <c r="O95" i="2" s="1"/>
  <c r="J95" i="2"/>
  <c r="O93" i="2"/>
  <c r="M93" i="2"/>
  <c r="J93" i="2"/>
  <c r="M90" i="2"/>
  <c r="O90" i="2" s="1"/>
  <c r="J90" i="2"/>
  <c r="O88" i="2"/>
  <c r="M88" i="2"/>
  <c r="J88" i="2"/>
  <c r="M86" i="2"/>
  <c r="O86" i="2" s="1"/>
  <c r="J86" i="2"/>
  <c r="O84" i="2"/>
  <c r="M84" i="2"/>
  <c r="J84" i="2"/>
  <c r="M83" i="2"/>
  <c r="O83" i="2" s="1"/>
  <c r="J83" i="2"/>
  <c r="O82" i="2"/>
  <c r="M82" i="2"/>
  <c r="J82" i="2"/>
  <c r="M81" i="2"/>
  <c r="O81" i="2" s="1"/>
  <c r="J81" i="2"/>
  <c r="O80" i="2"/>
  <c r="M80" i="2"/>
  <c r="J80" i="2"/>
  <c r="M79" i="2"/>
  <c r="O79" i="2" s="1"/>
  <c r="J79" i="2"/>
  <c r="O78" i="2"/>
  <c r="M78" i="2"/>
  <c r="J78" i="2"/>
  <c r="M77" i="2"/>
  <c r="O77" i="2" s="1"/>
  <c r="J77" i="2"/>
  <c r="O74" i="2"/>
  <c r="M74" i="2"/>
  <c r="J74" i="2"/>
  <c r="M73" i="2"/>
  <c r="O73" i="2" s="1"/>
  <c r="J73" i="2"/>
  <c r="O71" i="2"/>
  <c r="M71" i="2"/>
  <c r="J71" i="2"/>
  <c r="M70" i="2"/>
  <c r="O70" i="2" s="1"/>
  <c r="J70" i="2"/>
  <c r="O69" i="2"/>
  <c r="M69" i="2"/>
  <c r="J69" i="2"/>
  <c r="M68" i="2"/>
  <c r="O68" i="2" s="1"/>
  <c r="J68" i="2"/>
  <c r="O67" i="2"/>
  <c r="M67" i="2"/>
  <c r="J67" i="2"/>
  <c r="M65" i="2"/>
  <c r="O65" i="2" s="1"/>
  <c r="J65" i="2"/>
  <c r="O63" i="2"/>
  <c r="M63" i="2"/>
  <c r="J63" i="2"/>
  <c r="M62" i="2"/>
  <c r="O62" i="2" s="1"/>
  <c r="J62" i="2"/>
  <c r="O61" i="2"/>
  <c r="M61" i="2"/>
  <c r="J61" i="2"/>
  <c r="M60" i="2"/>
  <c r="O60" i="2" s="1"/>
  <c r="J60" i="2"/>
  <c r="O59" i="2"/>
  <c r="M59" i="2"/>
  <c r="J59" i="2"/>
  <c r="M58" i="2"/>
  <c r="O58" i="2" s="1"/>
  <c r="J58" i="2"/>
  <c r="O56" i="2"/>
  <c r="M56" i="2"/>
  <c r="J56" i="2"/>
  <c r="M55" i="2"/>
  <c r="O55" i="2" s="1"/>
  <c r="J55" i="2"/>
  <c r="O53" i="2"/>
  <c r="M53" i="2"/>
  <c r="J53" i="2"/>
  <c r="M51" i="2"/>
  <c r="O51" i="2" s="1"/>
  <c r="J51" i="2"/>
  <c r="O49" i="2"/>
  <c r="M49" i="2"/>
  <c r="J49" i="2"/>
  <c r="M47" i="2"/>
  <c r="O47" i="2" s="1"/>
  <c r="J47" i="2"/>
  <c r="O46" i="2"/>
  <c r="M46" i="2"/>
  <c r="J46" i="2"/>
  <c r="M44" i="2"/>
  <c r="O44" i="2" s="1"/>
  <c r="J44" i="2"/>
  <c r="O42" i="2"/>
  <c r="M42" i="2"/>
  <c r="J42" i="2"/>
  <c r="M40" i="2"/>
  <c r="O40" i="2" s="1"/>
  <c r="J40" i="2"/>
  <c r="O38" i="2"/>
  <c r="M38" i="2"/>
  <c r="J38" i="2"/>
  <c r="M37" i="2"/>
  <c r="O37" i="2" s="1"/>
  <c r="J37" i="2"/>
  <c r="O36" i="2"/>
  <c r="M36" i="2"/>
  <c r="J36" i="2"/>
  <c r="M34" i="2"/>
  <c r="O34" i="2" s="1"/>
  <c r="J34" i="2"/>
  <c r="O33" i="2"/>
  <c r="M33" i="2"/>
  <c r="J33" i="2"/>
  <c r="M31" i="2"/>
  <c r="O31" i="2" s="1"/>
  <c r="J31" i="2"/>
  <c r="O30" i="2"/>
  <c r="M30" i="2"/>
  <c r="J30" i="2"/>
  <c r="M28" i="2"/>
  <c r="O28" i="2" s="1"/>
  <c r="J28" i="2"/>
  <c r="O27" i="2"/>
  <c r="M27" i="2"/>
  <c r="J27" i="2"/>
  <c r="M26" i="2"/>
  <c r="O26" i="2" s="1"/>
  <c r="J26" i="2"/>
  <c r="O25" i="2"/>
  <c r="M25" i="2"/>
  <c r="J25" i="2"/>
  <c r="M24" i="2"/>
  <c r="O24" i="2" s="1"/>
  <c r="J24" i="2"/>
  <c r="O23" i="2"/>
  <c r="M23" i="2"/>
  <c r="J23" i="2"/>
  <c r="M22" i="2"/>
  <c r="O22" i="2" s="1"/>
  <c r="J22" i="2"/>
  <c r="O21" i="2"/>
  <c r="M21" i="2"/>
  <c r="J21" i="2"/>
  <c r="M20" i="2"/>
  <c r="O20" i="2" s="1"/>
  <c r="J20" i="2"/>
  <c r="O19" i="2"/>
  <c r="M19" i="2"/>
  <c r="J19" i="2"/>
  <c r="M18" i="2"/>
  <c r="O18" i="2" s="1"/>
  <c r="J18" i="2"/>
  <c r="O16" i="2"/>
  <c r="M16" i="2"/>
  <c r="J16" i="2"/>
  <c r="M14" i="2"/>
  <c r="O14" i="2" s="1"/>
  <c r="J14" i="2"/>
  <c r="O13" i="2"/>
  <c r="M13" i="2"/>
  <c r="J13" i="2"/>
  <c r="M11" i="2"/>
  <c r="O11" i="2" s="1"/>
  <c r="J11" i="2"/>
  <c r="O10" i="2"/>
  <c r="M10" i="2"/>
  <c r="J10" i="2"/>
  <c r="M8" i="2"/>
  <c r="M187" i="2" s="1"/>
  <c r="J8" i="2"/>
  <c r="C17" i="1" l="1"/>
  <c r="O8" i="2"/>
  <c r="M188" i="2" s="1"/>
  <c r="M189" i="2" s="1"/>
  <c r="C19" i="1" s="1"/>
  <c r="E14" i="3"/>
  <c r="C18" i="1" l="1"/>
  <c r="C28" i="1" s="1"/>
  <c r="E16" i="3"/>
  <c r="C22" i="1"/>
  <c r="C24" i="1" s="1"/>
  <c r="C29" i="1" s="1"/>
  <c r="C27" i="1"/>
</calcChain>
</file>

<file path=xl/sharedStrings.xml><?xml version="1.0" encoding="utf-8"?>
<sst xmlns="http://schemas.openxmlformats.org/spreadsheetml/2006/main" count="1008" uniqueCount="307">
  <si>
    <t>Type</t>
  </si>
  <si>
    <t>3P</t>
  </si>
  <si>
    <t xml:space="preserve"> +</t>
  </si>
  <si>
    <t xml:space="preserve"> -</t>
  </si>
  <si>
    <t>A propos de 3P</t>
  </si>
  <si>
    <t>3P - Gestion des marchés publics par une application conviviale pour la gestion, le suivi et l'automatisation des dossiers d'achat des pouvoirs adjudicateurs soumis à la "Législation sur les Marchés Publics".</t>
  </si>
  <si>
    <t>3P englobe la gestion des dossiers de marché public de A à Z :</t>
  </si>
  <si>
    <t>Comme les nombreux utilisateurs de 3P, vous vous sentirez immédiatement à l'aise dans 3P. Ceci non seulement grâce à l'utilisation des technologies de pointe les plus modernes mais également grâce au fait que les utilisateurs actuels de 3P ont été impliqués depuis le début dans l'élaboration du programme, et qu'avec nous, ils ont jaugé toutes les fonctionnalités de 3P.</t>
  </si>
  <si>
    <t>Et enfin... 3P vous est proposé à des tarifs imbattables! 3P est donc à la portée de toutes les administrations publiques.</t>
  </si>
  <si>
    <t>Nous vous souhaitons une fructueuse utilisation de 3P !</t>
  </si>
  <si>
    <t>L'équipe de 3P</t>
  </si>
  <si>
    <t>Contact:</t>
  </si>
  <si>
    <t>Description</t>
  </si>
  <si>
    <t>Q</t>
  </si>
  <si>
    <t>PU en chiffres</t>
  </si>
  <si>
    <t>PU en lettres</t>
  </si>
  <si>
    <t>Total</t>
  </si>
  <si>
    <t>TVA %</t>
  </si>
  <si>
    <t xml:space="preserve">Total : </t>
  </si>
  <si>
    <t>TVA :</t>
  </si>
  <si>
    <t>Référence</t>
  </si>
  <si>
    <t>U</t>
  </si>
  <si>
    <t>OFFRE</t>
  </si>
  <si>
    <t>Marché</t>
  </si>
  <si>
    <t>Pouvoir adjudicateur</t>
  </si>
  <si>
    <t>Auteur de projet</t>
  </si>
  <si>
    <t>Total des postes</t>
  </si>
  <si>
    <t>HTVA</t>
  </si>
  <si>
    <t>TVA comprise</t>
  </si>
  <si>
    <t>TVA</t>
  </si>
  <si>
    <t>Total des omissions</t>
  </si>
  <si>
    <t>Total de l'Offre</t>
  </si>
  <si>
    <t>Lu et approuvé,</t>
  </si>
  <si>
    <t>Hors TVA</t>
  </si>
  <si>
    <t>Bureau d'études</t>
  </si>
  <si>
    <t>du budget à l'exécution</t>
  </si>
  <si>
    <t>3P est le seul programme sur le marché à proposer la gestion aussi bien de travaux que de fournitures et services, et ceci pour toutes les procédures, nationales ou européennes. Le suivi budgétaire (budget, crédits, subsides, amendes, cautions, ...), le suivi administratif ainsi que la génération de documents (tous les documents requis par la loi sont repris!), le suivi technique (métrés, états d'avancement, ...), toutes les opérations de calcul (prix anormaux, omissions, décompte final, ...) : tous sont repris dans le programme 3P, le seul programme vous proposant une gestion aussi complète de vos marchés publics.</t>
  </si>
  <si>
    <r>
      <t>3P est une application très conviviale et rapide, aussi bien à l'utilisation qu'à l'entretien. L'utilisate</t>
    </r>
    <r>
      <rPr>
        <sz val="10"/>
        <rFont val="Arial"/>
        <family val="2"/>
      </rPr>
      <t>ur ne rencontrera que très rarement un "sablier", les écrans s'affichent en quelques dizièmes de secondes. Grâce à la gestion automatique des versions, il n'est nul besoin d'un gestionnaire système pour 3P.</t>
    </r>
  </si>
  <si>
    <t>N°</t>
  </si>
  <si>
    <t>Total TVAC :</t>
  </si>
  <si>
    <t>Date</t>
  </si>
  <si>
    <t>3P a été élaboré en collaboration avec un groupe d'administrations publiques, allant des "autorités classiques" (communes, villes, autorités provinciales, ministères,...) aux entreprises d'intérêt public (tranports publics, gestion des eaux, ...) en passant par les entreprises publiques "commerciales". En bref, le programme est parfaitement adapté à tous les services publics.</t>
  </si>
  <si>
    <t>1. Titres</t>
  </si>
  <si>
    <t>Seules les colonnes suivantes sont importantes pour l'importation:</t>
  </si>
  <si>
    <t>Pour une ligne blanche, vous pouvez simplement laisser cette colonne vide.</t>
  </si>
  <si>
    <t>Référence au CSCH-type ou à votre propre numérotation.</t>
  </si>
  <si>
    <t>(Référence complémentaire)</t>
  </si>
  <si>
    <t>P.ex. pour mentionner qu'il s'agit d'un chapitre qui n'apparaît pas dans le CSCH-type</t>
  </si>
  <si>
    <t>2. Sous-totaux</t>
  </si>
  <si>
    <t xml:space="preserve">Pour les sous-totaux, seules les colonnes suivantes sont pertinentes pour l’import : </t>
  </si>
  <si>
    <t>Courte description, ex. « sous-total 1 : travaux d’égouttage »</t>
  </si>
  <si>
    <t>Total des postes ci-dessus (PUxQ). Important : ce total doit pouvoir être calculé dans excel via la fonction « Somme » !</t>
  </si>
  <si>
    <t>3. Postes</t>
  </si>
  <si>
    <t>Explication des colonnes</t>
  </si>
  <si>
    <t>Numérotation</t>
  </si>
  <si>
    <t>Numérotation (champ intègre non modifiable). Laisser cette colonne vide. 3P définit la numérotation suivant l'ordre des postes. Si vous avez votre propre numérotation, vous pouvez l'ajouter dans la colonne Référence (qui sert normalement à la référence du CSCH-type).</t>
  </si>
  <si>
    <t>Référence à un poste complémentaire dans le CSCH-type.</t>
  </si>
  <si>
    <t>Référence complémentaire</t>
  </si>
  <si>
    <t>P.ex. pour mentionner qu'il s'agit d'un poste qui n'apparaît pas dans le CSCH-type</t>
  </si>
  <si>
    <t>Description obligatoire du poste</t>
  </si>
  <si>
    <t>Unité</t>
  </si>
  <si>
    <t>Quantité du poste. Via ce champ, 3P différencie un poste d'un titre.</t>
  </si>
  <si>
    <t>PU</t>
  </si>
  <si>
    <t>Ce résultat est calculé par 3P et arrondi à 2 chiffres après la virgule</t>
  </si>
  <si>
    <t>TVA%</t>
  </si>
  <si>
    <t>Si vous ne complétez pas ceci, 3P suppose que vous reprenez le pourcentage standard de TVA de votre pouvoir adjudicateur (souvent 21%¨). Pour un poste sans TVA ou avec un autre pourcentage de TVA, veillez à compléter le pourcentage en question. Le total TVA par pourcentage est également arrondi à 2 chiffres après la virgule.</t>
  </si>
  <si>
    <t>Verviersstraat 1</t>
  </si>
  <si>
    <t>2000 Anvers</t>
  </si>
  <si>
    <t>Tél: 03/294.30.51</t>
  </si>
  <si>
    <t>Fax: 03/294.30.52</t>
  </si>
  <si>
    <t>info@3p.eu</t>
  </si>
  <si>
    <t>Lieu</t>
  </si>
  <si>
    <r>
      <t xml:space="preserve">Vous pouvez compléter ici suivant une des possibilités suivantes :
</t>
    </r>
    <r>
      <rPr>
        <b/>
        <sz val="10"/>
        <rFont val="Arial"/>
        <family val="2"/>
      </rPr>
      <t xml:space="preserve">o QP ou Q.P. : </t>
    </r>
    <r>
      <rPr>
        <sz val="10"/>
        <rFont val="Arial"/>
        <family val="2"/>
      </rPr>
      <t xml:space="preserve">un poste à </t>
    </r>
    <r>
      <rPr>
        <b/>
        <sz val="10"/>
        <rFont val="Arial"/>
        <family val="2"/>
      </rPr>
      <t>quantité présumée</t>
    </r>
    <r>
      <rPr>
        <sz val="10"/>
        <rFont val="Arial"/>
        <family val="2"/>
      </rPr>
      <t>. Ceci signifie que la quantité du poste ne peut être définie avec précision à l'avance dans le CSCH et qu'il ne peut donc être donné qu'une approximation. Pendant l'exécution, cette quantité peut s'avérer supérieure ou inférieure à la quantité présumée signifiée donc dans le CSCH. Lors du décompte final, le décompte de tous les QP est toujours fait séparément.</t>
    </r>
    <r>
      <rPr>
        <sz val="10"/>
        <rFont val="Arial"/>
      </rPr>
      <t xml:space="preserve">
</t>
    </r>
    <r>
      <rPr>
        <b/>
        <sz val="10"/>
        <rFont val="Arial"/>
        <family val="2"/>
      </rPr>
      <t>o QF ou Q.F.</t>
    </r>
    <r>
      <rPr>
        <sz val="10"/>
        <rFont val="Arial"/>
      </rPr>
      <t xml:space="preserve"> : un poste à </t>
    </r>
    <r>
      <rPr>
        <b/>
        <sz val="10"/>
        <rFont val="Arial"/>
        <family val="2"/>
      </rPr>
      <t>quantité forfaitaire</t>
    </r>
    <r>
      <rPr>
        <sz val="10"/>
        <rFont val="Arial"/>
      </rPr>
      <t xml:space="preserve">. Ceci signifie que la quantité du poste est définie avec exactitude dans le CSCH et ne peut en aucun cas être dépassée pendant l'exécution, sauf suite à l'approbation d'un décompte.
</t>
    </r>
    <r>
      <rPr>
        <b/>
        <sz val="10"/>
        <rFont val="Arial"/>
        <family val="2"/>
      </rPr>
      <t>o PT / PG : un poste à prix total / global</t>
    </r>
    <r>
      <rPr>
        <sz val="10"/>
        <rFont val="Arial"/>
      </rPr>
      <t xml:space="preserve">. La quantité est 1, le prix total du poste est donné.
</t>
    </r>
    <r>
      <rPr>
        <b/>
        <sz val="10"/>
        <rFont val="Arial"/>
        <family val="2"/>
      </rPr>
      <t>o MF : un poste à montant fixe</t>
    </r>
    <r>
      <rPr>
        <sz val="10"/>
        <rFont val="Arial"/>
      </rPr>
      <t xml:space="preserve">. Ceci signifie que le montant est fixé à l'avance et qu'il sera le même dans toutes les offres, p.ex. pour les essais. 
</t>
    </r>
    <r>
      <rPr>
        <b/>
        <sz val="10"/>
        <rFont val="Arial"/>
        <family val="2"/>
      </rPr>
      <t>o SR</t>
    </r>
    <r>
      <rPr>
        <sz val="10"/>
        <rFont val="Arial"/>
      </rPr>
      <t xml:space="preserve"> : une somme réservée. Ici aussi, le montant est fixé à l'avance et sera le même dans toutes les offres, p.ex. pour des travaux supplémentaires. Cette somme ne sera typiquement pas entièrement utilisée.
N'est pas sensible à la casse (majuscules). Si non complété, 3P suppose qu'il s'agit d'une quantité présumée (QP).
</t>
    </r>
    <r>
      <rPr>
        <b/>
        <sz val="10"/>
        <rFont val="Arial"/>
        <family val="2"/>
      </rPr>
      <t xml:space="preserve">o PM : un poste pour mémoire. </t>
    </r>
    <r>
      <rPr>
        <sz val="10"/>
        <rFont val="Arial"/>
        <family val="2"/>
      </rPr>
      <t>Ceci est une ligne où l'on n'ajoute pas d'estimation ou de quantité, mais utilisée à titre informatif. (par exemple: pour mentionner quels éléments sont inclus dans les postes ci-dessus). Si l’on ajoute une estimation et une quantité, ce poste sera repris dans la liste des postes du métré, mais le prix n’est pas comptabilisé dans l’estimation ou l’offre (et n’est pas montré au soumissionnaire).</t>
    </r>
  </si>
  <si>
    <t>Nom firme</t>
  </si>
  <si>
    <t>Addresse firme</t>
  </si>
  <si>
    <t>Adapté</t>
  </si>
  <si>
    <t>PU HTVA</t>
  </si>
  <si>
    <t>Prix unitaire du poste (0 = poste gratuit)</t>
  </si>
  <si>
    <t>Remarques</t>
  </si>
  <si>
    <t>Version</t>
  </si>
  <si>
    <t>1.1</t>
  </si>
  <si>
    <t>Reconstruction de trottoirs - Division 1 : rue du Trieu et Division 2 : rue Ulysse Moury à Petit-Dour</t>
  </si>
  <si>
    <t>865 - 20200036 - NH</t>
  </si>
  <si>
    <t>rue du Trieu et rue Ulysse Moury à Petit-Dour</t>
  </si>
  <si>
    <t>Commune de Dour</t>
  </si>
  <si>
    <t>Cellule de gestion administrative</t>
  </si>
  <si>
    <t>Nadège HUART</t>
  </si>
  <si>
    <t>Métré récapitulatif
  “Reconstruction de trottoirs - Division 1 : rue du Trieu et Division 2 : rue Ulysse Moury à Petit-Dour”</t>
  </si>
  <si>
    <t/>
  </si>
  <si>
    <t>99999</t>
  </si>
  <si>
    <t>Réfection des trottoirs des Rues du Trieu- rue Ulysse Moury</t>
  </si>
  <si>
    <t>Rue du Trieu</t>
  </si>
  <si>
    <t>Voirie</t>
  </si>
  <si>
    <t>D4124</t>
  </si>
  <si>
    <t>D.2.</t>
  </si>
  <si>
    <t>QP</t>
  </si>
  <si>
    <t>Sciage de revêtement en béton, profondeur : 15 &lt; E &lt;= 20 cm</t>
  </si>
  <si>
    <t>m</t>
  </si>
  <si>
    <t>PM</t>
  </si>
  <si>
    <t>Concerne le sciage d'une bande de 30cm le long des bordures à remplacer</t>
  </si>
  <si>
    <t>(est compris dans le PU)</t>
  </si>
  <si>
    <t>D4332-E</t>
  </si>
  <si>
    <t>Démolition sélective de revêtement en dalles de béton non armé, en vue d'une évacuation, épaisseur : 15 &lt; E &lt;= 25 cm</t>
  </si>
  <si>
    <t>m2</t>
  </si>
  <si>
    <t>D4620-E</t>
  </si>
  <si>
    <t>Démolition sélective de fondation / sous-fondation de chaussée, en matériaux liés non armés, en vue d'une évacuation</t>
  </si>
  <si>
    <t>m3</t>
  </si>
  <si>
    <t>Concerne la fondation 20cm sous la bande de béton (largeur 30cm) sur 150m*2</t>
  </si>
  <si>
    <t>D6121-E</t>
  </si>
  <si>
    <t>Démolition sélective de bordures saillantes en béton préfabriqué, en vue d'une évacuation</t>
  </si>
  <si>
    <t>D6511-E</t>
  </si>
  <si>
    <t>Démolition sélective de canalisation, diamètre : DN &lt;= 300 mm, en vue d'une évacuation</t>
  </si>
  <si>
    <t>Concerne raccordements avaloirs</t>
  </si>
  <si>
    <t>D6910-E</t>
  </si>
  <si>
    <t>Démolition sélective, en vue d'une évacuation, de fondation d'élément linéaire, en matériau lié</t>
  </si>
  <si>
    <t>Démol. fondation 150m*2 *0,3 * 0,2</t>
  </si>
  <si>
    <t>D7210-D</t>
  </si>
  <si>
    <t>Démontage d'avaloir, avec mise en dépôt</t>
  </si>
  <si>
    <t>p</t>
  </si>
  <si>
    <t>E6111</t>
  </si>
  <si>
    <t>E.5.</t>
  </si>
  <si>
    <t>Terrassement pour canalisation, CV ou d'appareils, profondeur moyenne du radier : PMR &lt;= 1 m, diamètre : DN &lt;= 300 mm</t>
  </si>
  <si>
    <t>E9110-E</t>
  </si>
  <si>
    <t>Terrassement pour canalisation, drain, gaine, CV : divers, supplément, déblai excédentaire, en vue d'une évacuation</t>
  </si>
  <si>
    <t>E9132</t>
  </si>
  <si>
    <t>F.4.3.</t>
  </si>
  <si>
    <t>Terrassement pour canalisation, drain, gaine, CV : divers, supplément, remblai spécial, en sable-ciment</t>
  </si>
  <si>
    <t>E9134</t>
  </si>
  <si>
    <t>F.3.</t>
  </si>
  <si>
    <t>Terrassement pour canalisation, drain, gaine, CV : divers, supplément, remblai spécial, en matériaux de sous-fondation</t>
  </si>
  <si>
    <t>F1511</t>
  </si>
  <si>
    <t>F.4.1.</t>
  </si>
  <si>
    <t>Travaux préalables, reprofilage d'une sous-fondation/fondation préexistante, reprofilage et compactage, d'une sous-fondation préexistante</t>
  </si>
  <si>
    <t>F1521-F</t>
  </si>
  <si>
    <t>Travaux préalables, reprofilage d'une sous-fondation/fondation préexistante, matériaux d'apport pour reprofilage, pour une sous-fondation</t>
  </si>
  <si>
    <t>t</t>
  </si>
  <si>
    <t>F2450</t>
  </si>
  <si>
    <t>F.3.1.1.</t>
  </si>
  <si>
    <t>Sous-fondation de type granulaire, type 2, épaisseur : E = 30 cm</t>
  </si>
  <si>
    <t>F4213</t>
  </si>
  <si>
    <t>F.4.5.</t>
  </si>
  <si>
    <t>Fondation en béton maigre type I ou type II, pour chaussée et/ou zone d'immobilisation, épaisseur : E = 20 cm</t>
  </si>
  <si>
    <t>F4232</t>
  </si>
  <si>
    <t>Fondation en béton maigre type I ou type II, pour fondation et contrebutage d'élément linéaire, section : 0,05 m2 &lt; S &lt;= 0,10 m2</t>
  </si>
  <si>
    <t>G1223</t>
  </si>
  <si>
    <t>G.1.</t>
  </si>
  <si>
    <t>Revêtement en béton de ciment discontinu, monocouche, pour couche de roulement, épaisseur E = 200 mm</t>
  </si>
  <si>
    <t>500m*0,3m</t>
  </si>
  <si>
    <t>H1241</t>
  </si>
  <si>
    <t>H.1.2.</t>
  </si>
  <si>
    <t>Bordure en béton, type IC2, largeur : B = 150 mm, hauteur : H = 300 mm, chanfrein : c = 20 mm, élément droit, longueur : L = 1 m</t>
  </si>
  <si>
    <t>H1295*</t>
  </si>
  <si>
    <t>Elément spécial de bordure en béton</t>
  </si>
  <si>
    <t>Bordure en béton de transition type IC2 -&gt; 30x15cm - 5/10 L=1m</t>
  </si>
  <si>
    <t>H1912</t>
  </si>
  <si>
    <t>Sciage de bordure en béton</t>
  </si>
  <si>
    <t>I4131</t>
  </si>
  <si>
    <t>I.3.</t>
  </si>
  <si>
    <t>Tuyau de raccordement, diamètre : 200 mm &lt;= DN &lt; 250 mm, en matériau synthétique</t>
  </si>
  <si>
    <t>En PP SN10 y compris toute pièce spéciale</t>
  </si>
  <si>
    <t>I4211</t>
  </si>
  <si>
    <t>Raccord de tuyau DN &lt; 250 mm sur chambre de visite existante en béton</t>
  </si>
  <si>
    <t>I6111</t>
  </si>
  <si>
    <t>I.6.</t>
  </si>
  <si>
    <t>Avaloir, classe D 400, avec coupe-odeur, pour filet d'eau de largeur : B = 30 cm, surface d'absorption : S &gt;= 18 dm2</t>
  </si>
  <si>
    <t>M1930</t>
  </si>
  <si>
    <t>M.1.4.</t>
  </si>
  <si>
    <t>Mise à niveau d'avaloirs</t>
  </si>
  <si>
    <t>Dans le cas où on ne remplace pas l'avaloir</t>
  </si>
  <si>
    <t>S2211</t>
  </si>
  <si>
    <t>L.4.2.4.3.</t>
  </si>
  <si>
    <t>Marques routières permanentes : systèmes plans, enduit à froid en film mince (Garantie 3 ans), ligne continue, largeur 10 &lt;= B &lt;= 30 cm</t>
  </si>
  <si>
    <t>Trottoirs</t>
  </si>
  <si>
    <t>D5111-E</t>
  </si>
  <si>
    <t>Démolition sélective de revêtement de terre-plein, en pavés de pierre, en vue d'une évacuation</t>
  </si>
  <si>
    <t>Concerne les pavés porphyre</t>
  </si>
  <si>
    <t>D5122-E</t>
  </si>
  <si>
    <t>Démolition sélective de revêtement de terre-plein, en carreaux de béton, en vue d'une évacuation</t>
  </si>
  <si>
    <t>Concerne les dalles 30/30</t>
  </si>
  <si>
    <t>D5131-E</t>
  </si>
  <si>
    <t>Démolition sélective de revêtement de terre-plein, en hydrocarboné, épaisseur : E &lt;= 10 cm, en vue d'une évacuation</t>
  </si>
  <si>
    <t>D5160-E</t>
  </si>
  <si>
    <t>Démolition sélective de revêtement de terre-plein, en matériaux non stabilisés, en vue d'une évacuation</t>
  </si>
  <si>
    <t>Concerne les zones de trottoirs en graviers 412m2*0,2</t>
  </si>
  <si>
    <t>D5331-E</t>
  </si>
  <si>
    <t>Démolition sélective de fondation ou de sous-fondation de terre-plein, en béton maigre, en vue d'une évacuation</t>
  </si>
  <si>
    <t>426 m² sur 20cm</t>
  </si>
  <si>
    <t>D7220-C</t>
  </si>
  <si>
    <t>Démontage de trappillon et/ou de grille, en vue d'une réutilisation sur le chantier</t>
  </si>
  <si>
    <t>Concerne mise à niveau de trapillons et soupiraux</t>
  </si>
  <si>
    <t>D7230-C</t>
  </si>
  <si>
    <t>Démontage d'accessoire de voirie autre qu'avaloir, trappillon ou grille, en vue d'une réutilisation sur le chantier</t>
  </si>
  <si>
    <t>Concerne bouches à clé, bouche incendie, pavés repères</t>
  </si>
  <si>
    <t>D8411-D</t>
  </si>
  <si>
    <t>Démontage de signal complet, sur 1 support, superficie totale : S &lt;= 0,5 m², avec mise en dépôt</t>
  </si>
  <si>
    <t>E2100-E</t>
  </si>
  <si>
    <t>E.2.1</t>
  </si>
  <si>
    <t>Déblais de terre de retroussement, en vue d'une évacuation</t>
  </si>
  <si>
    <t>Concerne zone herbeuse</t>
  </si>
  <si>
    <t>E2200-E</t>
  </si>
  <si>
    <t>E.2.2.</t>
  </si>
  <si>
    <t>Déblais généraux, en vue d'une évacuation</t>
  </si>
  <si>
    <t>F1200</t>
  </si>
  <si>
    <t>F.2.2.</t>
  </si>
  <si>
    <t>Travaux préalables, compactage du fond de coffre</t>
  </si>
  <si>
    <t>F4223</t>
  </si>
  <si>
    <t>Fondation en béton maigre type I ou type II, pour terre-plein, épaisseur : E = 20 cm</t>
  </si>
  <si>
    <t>G8511</t>
  </si>
  <si>
    <t>G.4.3.</t>
  </si>
  <si>
    <t>Revêtement en pavés de béton type A1 ou A2, rectangle ou carré, épaisseur : E = 80 mm</t>
  </si>
  <si>
    <t>G8560</t>
  </si>
  <si>
    <t>Sciage de pavés en béton pour terre-plein aménagé</t>
  </si>
  <si>
    <t>G8581</t>
  </si>
  <si>
    <t>Supplément pour pavés pour terre-plein aménagé, colorés dans la masse (mortier seulement)</t>
  </si>
  <si>
    <t>Teinte rouge nuancé</t>
  </si>
  <si>
    <t>H1311</t>
  </si>
  <si>
    <t>Bordure en béton, type ID1, largeur : B = 100 mm, hauteur : H = 300 mm, élément droit de longueur : L = 1 m</t>
  </si>
  <si>
    <t>Concerne bordures arrières des trottoirs</t>
  </si>
  <si>
    <t>M1910</t>
  </si>
  <si>
    <t>Mise à niveau de trappillons</t>
  </si>
  <si>
    <t>M1940</t>
  </si>
  <si>
    <t>Mise à niveau de soupiraux</t>
  </si>
  <si>
    <t>M1950</t>
  </si>
  <si>
    <t>Mise à niveau de bouches à clé</t>
  </si>
  <si>
    <t>M1960</t>
  </si>
  <si>
    <t>Mise à niveau de trappillons de bouches d'incendie</t>
  </si>
  <si>
    <t>L1112</t>
  </si>
  <si>
    <t>L.3.</t>
  </si>
  <si>
    <t>Signaux complets, à un ou plusieurs panneaux, superficie totale : S &lt;= 0,5 m2, sur 1 support, avec film de type 2</t>
  </si>
  <si>
    <t>Fourniture et pose comprise</t>
  </si>
  <si>
    <t>I4320</t>
  </si>
  <si>
    <t>Raccordement : tubulure pour descente de toiture</t>
  </si>
  <si>
    <t>J5101*</t>
  </si>
  <si>
    <t>J.8.</t>
  </si>
  <si>
    <t>Imperméabilisation des maçonneries et du béton, cimentage</t>
  </si>
  <si>
    <t>Ragréage des pieds de façade</t>
  </si>
  <si>
    <t>Prestations en régie</t>
  </si>
  <si>
    <t>X1110</t>
  </si>
  <si>
    <t>Prestation d'ouvrier non qualifié</t>
  </si>
  <si>
    <t>h</t>
  </si>
  <si>
    <t>X1120</t>
  </si>
  <si>
    <t>Prestation d'ouvrier spécialisé</t>
  </si>
  <si>
    <t>X1130</t>
  </si>
  <si>
    <t>Prestation d'ouvrier qualifié du 1er échelon</t>
  </si>
  <si>
    <t>X1140</t>
  </si>
  <si>
    <t>Prestation d'ouvrier qualifié du 2ème échelon</t>
  </si>
  <si>
    <t>X1150</t>
  </si>
  <si>
    <t>Prestation de chef d'équipe</t>
  </si>
  <si>
    <t>X2120</t>
  </si>
  <si>
    <t>Utilisation d'un camion de charge utile comprise entre 10 t et 15 t</t>
  </si>
  <si>
    <t>X2210</t>
  </si>
  <si>
    <t>Utilisation d'un engin de terrassement, puissance comprise entre 25 KW et 50 KW</t>
  </si>
  <si>
    <t>X5310</t>
  </si>
  <si>
    <t>PG</t>
  </si>
  <si>
    <t>Etat des lieux à la requête du pouvoir adjudicataire, d'objets définis dans les documents d'adjudication, situés dans le voisinage du chantier</t>
  </si>
  <si>
    <t>Déchets AGW 05.07.2018</t>
  </si>
  <si>
    <t>D9466*</t>
  </si>
  <si>
    <t>Déchets issus du poste 9</t>
  </si>
  <si>
    <t>Ancien poste D9451</t>
  </si>
  <si>
    <t>D9467*</t>
  </si>
  <si>
    <t>Evacuation des déchets du poste 33</t>
  </si>
  <si>
    <t>Ancien poste D9420</t>
  </si>
  <si>
    <t>D9468*</t>
  </si>
  <si>
    <t>Evacuation des déchets des postes 25,28,33,34</t>
  </si>
  <si>
    <t>Ancien poste D9450</t>
  </si>
  <si>
    <t>Chapitre déchets</t>
  </si>
  <si>
    <t>D9310</t>
  </si>
  <si>
    <t>Mise en Centre de Traitement Autorisé de déchets valorisables d'enrobé bitumineux en morceaux (D &gt; 32 mm) - Code wallon des déchets : 17.03.02 - Mélanges bitumeux</t>
  </si>
  <si>
    <t>Evacuation des déchets du(des) poste(s) n° 28</t>
  </si>
  <si>
    <t>D9321</t>
  </si>
  <si>
    <t>Mise en Centre de Traitement Autorisé de déchets valorisables de béton non armé - Code wallon des déchets : 17.01.01 - Béton</t>
  </si>
  <si>
    <t>Evacuation des déchets du(des) poste(s) n° 2, 4, 5, 27, 30</t>
  </si>
  <si>
    <t>D9323</t>
  </si>
  <si>
    <t>Mise en Centre de Traitement Autorisé de déchets valorisables d'empierrement lié - Code wallon des déchets : 17.01.01 - Béton</t>
  </si>
  <si>
    <t>Evacuation des déchets du(des) poste(s) n° 3, 6</t>
  </si>
  <si>
    <t>D9360</t>
  </si>
  <si>
    <t>Mise en CTA de déchets valorisables de construction et de démolition en mélange - Code wallon des déchets : 17.09.04 - Déchets de construction et démolition en mélange, ...</t>
  </si>
  <si>
    <t>Evacuation des déchets du(des) poste(s) n° 2, 3, 4, 5, 6, 27, 28, 30</t>
  </si>
  <si>
    <t>D9440</t>
  </si>
  <si>
    <t>Mise en site autorisé de déchets traités de pierres naturelles - Code wallon des déchets : 01.01.02 - Déchets provenant de l'extraction de minéraux non métallifères</t>
  </si>
  <si>
    <t>Evacuation des déchets du(des) poste(s) n° 26, 29</t>
  </si>
  <si>
    <t>Rue Ulysse Moury</t>
  </si>
  <si>
    <t>D4420-C</t>
  </si>
  <si>
    <t>Démontage de revêtement de chaussées en pavés de pierre, en vue d'une réutilisation sur le chantier</t>
  </si>
  <si>
    <t>Concerne raccordements d'avaloirs</t>
  </si>
  <si>
    <t>F3233</t>
  </si>
  <si>
    <t>F.4.2.</t>
  </si>
  <si>
    <t>Fondation en empierrement continu type I A (au ciment), épaisseur : E = 20 cm</t>
  </si>
  <si>
    <t>G7181</t>
  </si>
  <si>
    <t>G.4.2.</t>
  </si>
  <si>
    <t>Revêtement en pavés de pierre naturelle: supplément pour couche de pose en sable-ciment</t>
  </si>
  <si>
    <t>M5130-P</t>
  </si>
  <si>
    <t>M.5.</t>
  </si>
  <si>
    <t>Pavage en pavés de pierre, pose</t>
  </si>
  <si>
    <t>D5112-E</t>
  </si>
  <si>
    <t>Démolition sélective de revêtement de terre-plein, en pavés de béton, en vue d'une évacuation</t>
  </si>
  <si>
    <t>Régies</t>
  </si>
  <si>
    <t>Déchets issus du poste 74</t>
  </si>
  <si>
    <t>Déchets issus du poste 100</t>
  </si>
  <si>
    <t>Déchets issus des postes 93,96,100, 101</t>
  </si>
  <si>
    <t>Evacuation des déchets du(des) poste(s) n° 69, 72, 73, 98, 99, 101</t>
  </si>
  <si>
    <t>Evacuation des déchets du(des) poste(s) n° 71, 74</t>
  </si>
  <si>
    <t>Evacuation des déchets du(des) poste(s) n° 69, 71, 72, 73, 74, 98, 99, 101</t>
  </si>
  <si>
    <t>Evacuation des déchets du(des) poste(s) n° 97, 100</t>
  </si>
  <si>
    <t>Total HTVA :</t>
  </si>
  <si>
    <t>Les prix unitaires doivent être mentionnés avec 4 chiffres après la virgule. 
La quantité de produits x le prix unitaire doivent être à chaque fois arrondis à 2 chiffres après la virgule.</t>
  </si>
  <si>
    <t>Vu, vérifié et complété avec les prix unitaires, les totaux partiels et le total global qui ont servi à déterminer le montant de mon offre de ce jour, pour être joint à mon formulaire d’offre.
Fait à .......................................... le ......................................................                  Fonction: ......................................................
Nom et prénom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</si>
</sst>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4" formatCode="_-* #,##0.00\ &quot;€&quot;_-;\-* #,##0.00\ &quot;€&quot;_-;_-* &quot;-&quot;??\ &quot;€&quot;_-;_-@_-"/>
    <numFmt numFmtId="172" formatCode="_-* #,##0\ _€_-;\-* #,##0\ _€_-;_-* &quot;-&quot;\ _€_-;_-@_-"/>
    <numFmt numFmtId="173" formatCode="_-* #,##0.00\ _€_-;\-* #,##0.00\ _€_-;_-* &quot;-&quot;??\ _€_-;_-@_-"/>
    <numFmt numFmtId="212" formatCode="&quot;€&quot;\ #,##0.00"/>
    <numFmt numFmtId="214" formatCode="_-\€\ #,##0.00;[Red]_-\€\ \-#,##0.00"/>
    <numFmt numFmtId="215" formatCode="&quot;€&quot;\ #,##0.00000"/>
    <numFmt numFmtId="216" formatCode="0\ %"/>
    <numFmt numFmtId="217" formatCode="_-&quot;€&quot;\ #,##0.0000;[Red]_-&quot;€&quot;\ \-#,##0.0000"/>
    <numFmt numFmtId="218" formatCode="_-&quot;€&quot;\ #,##0.00;[Red]_-&quot;€&quot;\ \-#,##0.00"/>
  </numFmts>
  <fonts count="35" x14ac:knownFonts="1">
    <font>
      <sz val="10"/>
      <name val="Arial"/>
    </font>
    <font>
      <b/>
      <sz val="16"/>
      <name val="Verdana"/>
      <family val="2"/>
    </font>
    <font>
      <sz val="10"/>
      <name val="Verdana"/>
      <family val="2"/>
    </font>
    <font>
      <b/>
      <sz val="10"/>
      <name val="Verdana"/>
      <family val="2"/>
    </font>
    <font>
      <i/>
      <sz val="10"/>
      <name val="Verdana"/>
      <family val="2"/>
    </font>
    <font>
      <b/>
      <sz val="8"/>
      <name val="Verdana"/>
      <family val="2"/>
    </font>
    <font>
      <sz val="8"/>
      <name val="Verdana"/>
      <family val="2"/>
    </font>
    <font>
      <i/>
      <sz val="8"/>
      <name val="Verdana"/>
      <family val="2"/>
    </font>
    <font>
      <i/>
      <sz val="8"/>
      <color indexed="9"/>
      <name val="Verdana"/>
      <family val="2"/>
    </font>
    <font>
      <b/>
      <sz val="8"/>
      <color indexed="9"/>
      <name val="Verdana"/>
      <family val="2"/>
    </font>
    <font>
      <b/>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b/>
      <i/>
      <sz val="8"/>
      <color rgb="FF808080"/>
      <name val="Verdana"/>
      <family val="2"/>
    </font>
    <font>
      <sz val="8"/>
      <color rgb="FF0000FF"/>
      <name val="Verdana"/>
      <family val="2"/>
    </font>
    <font>
      <b/>
      <sz val="8"/>
      <color rgb="FF0000FF"/>
      <name val="Verdana"/>
      <family val="2"/>
    </font>
    <font>
      <b/>
      <sz val="10"/>
      <color rgb="FF0000FF"/>
      <name val="Verdana"/>
      <family val="2"/>
    </font>
    <font>
      <b/>
      <i/>
      <sz val="8"/>
      <color rgb="FF0000FF"/>
      <name val="Verdana"/>
      <family val="2"/>
    </font>
    <font>
      <sz val="10"/>
      <name val="Arial"/>
    </font>
    <font>
      <sz val="10"/>
      <name val="Arial"/>
      <family val="2"/>
    </font>
  </fonts>
  <fills count="36">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1"/>
        <bgColor indexed="64"/>
      </patternFill>
    </fill>
    <fill>
      <patternFill patternType="solid">
        <fgColor rgb="FFC0C0C0"/>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medium">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medium">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style="medium">
        <color auto="1"/>
      </right>
      <top/>
      <bottom style="medium">
        <color auto="1"/>
      </bottom>
      <diagonal/>
    </border>
    <border>
      <left style="thick">
        <color auto="1"/>
      </left>
      <right/>
      <top/>
      <bottom/>
      <diagonal/>
    </border>
    <border>
      <left/>
      <right style="thick">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1" applyNumberFormat="0" applyAlignment="0" applyProtection="0"/>
    <xf numFmtId="0" fontId="14" fillId="27" borderId="2" applyNumberFormat="0" applyAlignment="0" applyProtection="0"/>
    <xf numFmtId="0" fontId="15" fillId="0" borderId="3" applyNumberFormat="0" applyFill="0" applyAlignment="0" applyProtection="0"/>
    <xf numFmtId="0" fontId="16" fillId="28" borderId="0" applyNumberFormat="0" applyBorder="0" applyAlignment="0" applyProtection="0"/>
    <xf numFmtId="0" fontId="17" fillId="29" borderId="1" applyNumberFormat="0" applyAlignment="0" applyProtection="0"/>
    <xf numFmtId="173" fontId="33" fillId="0" borderId="0" applyFont="0" applyFill="0" applyBorder="0" applyAlignment="0" applyProtection="0"/>
    <xf numFmtId="172" fontId="33"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30" borderId="0" applyNumberFormat="0" applyBorder="0" applyAlignment="0" applyProtection="0"/>
    <xf numFmtId="0" fontId="33" fillId="31" borderId="7" applyNumberFormat="0" applyFont="0" applyAlignment="0" applyProtection="0"/>
    <xf numFmtId="0" fontId="22" fillId="32" borderId="0" applyNumberFormat="0" applyBorder="0" applyAlignment="0" applyProtection="0"/>
    <xf numFmtId="9" fontId="33" fillId="0" borderId="0" applyFont="0" applyFill="0" applyBorder="0" applyAlignment="0" applyProtection="0"/>
    <xf numFmtId="0" fontId="33" fillId="0" borderId="0"/>
    <xf numFmtId="0" fontId="23" fillId="0" borderId="0" applyNumberFormat="0" applyFill="0" applyBorder="0" applyAlignment="0" applyProtection="0"/>
    <xf numFmtId="0" fontId="24" fillId="0" borderId="8" applyNumberFormat="0" applyFill="0" applyAlignment="0" applyProtection="0"/>
    <xf numFmtId="0" fontId="25" fillId="26" borderId="9" applyNumberFormat="0" applyAlignment="0" applyProtection="0"/>
    <xf numFmtId="44" fontId="33" fillId="0" borderId="0" applyFont="0" applyFill="0" applyBorder="0" applyAlignment="0" applyProtection="0"/>
    <xf numFmtId="42" fontId="33"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223">
    <xf numFmtId="0" fontId="0" fillId="0" borderId="0" xfId="0" applyAlignment="1"/>
    <xf numFmtId="0" fontId="3" fillId="35" borderId="31" xfId="0" applyNumberFormat="1" applyFont="1" applyFill="1" applyBorder="1" applyAlignment="1" applyProtection="1">
      <alignment horizontal="center" vertical="center" wrapText="1"/>
      <protection locked="0"/>
    </xf>
    <xf numFmtId="0" fontId="3" fillId="35" borderId="31" xfId="0" applyNumberFormat="1" applyFont="1" applyFill="1" applyBorder="1" applyAlignment="1">
      <alignment horizontal="center" vertical="center" wrapText="1"/>
    </xf>
    <xf numFmtId="0" fontId="3" fillId="35" borderId="31" xfId="0" applyNumberFormat="1" applyFont="1" applyFill="1" applyBorder="1" applyAlignment="1">
      <alignment horizontal="left" vertical="center" wrapText="1"/>
    </xf>
    <xf numFmtId="0" fontId="3" fillId="35" borderId="30" xfId="0" applyNumberFormat="1" applyFont="1" applyFill="1" applyBorder="1" applyAlignment="1" applyProtection="1">
      <alignment horizontal="center" vertical="center" wrapText="1"/>
    </xf>
    <xf numFmtId="0" fontId="2" fillId="0" borderId="0" xfId="0" applyFont="1" applyFill="1" applyBorder="1" applyAlignment="1">
      <alignment vertical="top"/>
    </xf>
    <xf numFmtId="0" fontId="2" fillId="0" borderId="0" xfId="0" applyFont="1" applyFill="1" applyAlignment="1"/>
    <xf numFmtId="0" fontId="2" fillId="0" borderId="0" xfId="0" applyFont="1" applyFill="1" applyAlignment="1">
      <alignment vertical="top"/>
    </xf>
    <xf numFmtId="0" fontId="3" fillId="0" borderId="0" xfId="0" applyFont="1" applyFill="1" applyBorder="1" applyAlignment="1">
      <alignment vertical="top"/>
    </xf>
    <xf numFmtId="0" fontId="10" fillId="0" borderId="0" xfId="0" applyFont="1" applyAlignment="1">
      <alignment vertical="top" wrapText="1"/>
    </xf>
    <xf numFmtId="0" fontId="3" fillId="0" borderId="0" xfId="0" applyFont="1" applyFill="1" applyBorder="1" applyAlignment="1">
      <alignment vertical="top" wrapText="1"/>
    </xf>
    <xf numFmtId="0" fontId="0" fillId="0" borderId="0" xfId="0" applyAlignment="1">
      <alignment vertical="top"/>
    </xf>
    <xf numFmtId="49" fontId="4" fillId="0" borderId="0" xfId="0" applyNumberFormat="1" applyFont="1" applyFill="1" applyBorder="1" applyAlignment="1">
      <alignment vertical="top"/>
    </xf>
    <xf numFmtId="0" fontId="0" fillId="0" borderId="0" xfId="0" applyAlignment="1">
      <alignment vertical="top" wrapText="1"/>
    </xf>
    <xf numFmtId="0" fontId="2" fillId="0" borderId="0" xfId="0" applyFont="1" applyFill="1" applyBorder="1" applyAlignment="1">
      <alignment vertical="top" wrapText="1"/>
    </xf>
    <xf numFmtId="49" fontId="2" fillId="0" borderId="0" xfId="0" applyNumberFormat="1" applyFont="1" applyFill="1" applyBorder="1" applyAlignment="1"/>
    <xf numFmtId="0" fontId="2" fillId="0" borderId="0" xfId="0" applyFont="1" applyFill="1" applyAlignment="1"/>
    <xf numFmtId="0" fontId="2" fillId="0" borderId="0" xfId="0" applyFont="1" applyFill="1" applyBorder="1" applyAlignment="1"/>
    <xf numFmtId="49" fontId="2" fillId="0" borderId="0" xfId="0" applyNumberFormat="1" applyFont="1" applyFill="1" applyAlignment="1"/>
    <xf numFmtId="49" fontId="3" fillId="0" borderId="0" xfId="0" applyNumberFormat="1" applyFont="1" applyFill="1" applyBorder="1" applyAlignment="1"/>
    <xf numFmtId="49" fontId="2" fillId="0" borderId="0" xfId="0" applyNumberFormat="1" applyFont="1" applyFill="1" applyBorder="1" applyAlignment="1" applyProtection="1"/>
    <xf numFmtId="0" fontId="6"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NumberFormat="1" applyFont="1" applyFill="1" applyBorder="1" applyAlignment="1">
      <alignment horizontal="left" vertical="top"/>
    </xf>
    <xf numFmtId="0" fontId="5"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xf>
    <xf numFmtId="0" fontId="6" fillId="0" borderId="0" xfId="0" applyNumberFormat="1" applyFont="1" applyFill="1" applyBorder="1" applyAlignment="1" applyProtection="1">
      <alignment horizontal="center" vertical="top"/>
      <protection locked="0"/>
    </xf>
    <xf numFmtId="0" fontId="5" fillId="0" borderId="0" xfId="0" applyNumberFormat="1" applyFont="1" applyFill="1" applyBorder="1" applyAlignment="1" applyProtection="1">
      <alignment horizontal="center" vertical="top"/>
      <protection locked="0"/>
    </xf>
    <xf numFmtId="0" fontId="0" fillId="0" borderId="0" xfId="0" applyAlignment="1">
      <alignment vertical="center" wrapText="1"/>
    </xf>
    <xf numFmtId="0" fontId="0" fillId="0" borderId="0" xfId="0" applyNumberFormat="1" applyAlignment="1">
      <alignment vertical="center" wrapText="1"/>
    </xf>
    <xf numFmtId="0" fontId="10" fillId="0" borderId="0" xfId="0" applyFont="1" applyAlignment="1">
      <alignment vertical="center" wrapText="1"/>
    </xf>
    <xf numFmtId="0" fontId="6" fillId="0" borderId="0" xfId="0" applyNumberFormat="1" applyFont="1" applyFill="1" applyBorder="1" applyAlignment="1">
      <alignment horizontal="center"/>
    </xf>
    <xf numFmtId="0" fontId="6" fillId="0" borderId="0" xfId="0" applyNumberFormat="1" applyFont="1" applyFill="1" applyBorder="1" applyAlignment="1" applyProtection="1">
      <alignment horizontal="center"/>
      <protection locked="0"/>
    </xf>
    <xf numFmtId="0" fontId="4" fillId="0" borderId="0" xfId="0" applyFont="1" applyFill="1" applyBorder="1" applyAlignment="1">
      <alignment wrapText="1"/>
    </xf>
    <xf numFmtId="49" fontId="2" fillId="0" borderId="0" xfId="0" applyNumberFormat="1" applyFont="1" applyFill="1" applyBorder="1" applyAlignment="1">
      <alignment wrapText="1"/>
    </xf>
    <xf numFmtId="0" fontId="5" fillId="33" borderId="0" xfId="0" applyNumberFormat="1" applyFont="1" applyFill="1" applyBorder="1" applyAlignment="1" applyProtection="1">
      <alignment horizontal="center"/>
    </xf>
    <xf numFmtId="0" fontId="5" fillId="33" borderId="0" xfId="0" applyNumberFormat="1" applyFont="1" applyFill="1" applyBorder="1" applyAlignment="1">
      <alignment horizontal="center"/>
    </xf>
    <xf numFmtId="0" fontId="5" fillId="33" borderId="0" xfId="0" applyNumberFormat="1" applyFont="1" applyFill="1" applyBorder="1" applyAlignment="1" applyProtection="1">
      <alignment horizontal="center" wrapText="1"/>
      <protection locked="0"/>
    </xf>
    <xf numFmtId="0" fontId="6" fillId="0" borderId="0" xfId="0" applyNumberFormat="1" applyFont="1" applyFill="1" applyBorder="1" applyAlignment="1" applyProtection="1">
      <alignment horizontal="center"/>
    </xf>
    <xf numFmtId="215" fontId="6" fillId="0" borderId="0" xfId="0" applyNumberFormat="1" applyFont="1" applyFill="1" applyBorder="1" applyAlignment="1">
      <alignment horizontal="right" vertical="top" indent="1"/>
    </xf>
    <xf numFmtId="215" fontId="8" fillId="0" borderId="0" xfId="0" applyNumberFormat="1" applyFont="1" applyFill="1" applyBorder="1" applyAlignment="1">
      <alignment horizontal="right" vertical="top" indent="1"/>
    </xf>
    <xf numFmtId="215" fontId="6" fillId="0" borderId="0" xfId="0" applyNumberFormat="1" applyFont="1" applyFill="1" applyBorder="1" applyAlignment="1">
      <alignment horizontal="right" indent="1"/>
    </xf>
    <xf numFmtId="215" fontId="5" fillId="33" borderId="0" xfId="0" applyNumberFormat="1" applyFont="1" applyFill="1" applyBorder="1" applyAlignment="1">
      <alignment horizontal="right" indent="1"/>
    </xf>
    <xf numFmtId="0" fontId="2" fillId="0" borderId="10" xfId="0" applyFont="1" applyFill="1" applyBorder="1" applyAlignment="1"/>
    <xf numFmtId="0" fontId="2" fillId="0" borderId="11" xfId="0" applyFont="1" applyFill="1" applyBorder="1" applyAlignment="1"/>
    <xf numFmtId="0" fontId="2" fillId="0" borderId="12" xfId="0" applyFont="1" applyFill="1" applyBorder="1" applyAlignment="1"/>
    <xf numFmtId="0" fontId="1" fillId="0" borderId="11" xfId="0" applyFont="1" applyFill="1" applyBorder="1" applyAlignment="1">
      <alignment horizontal="center"/>
    </xf>
    <xf numFmtId="0" fontId="3" fillId="0" borderId="0" xfId="0" applyFont="1" applyFill="1" applyAlignment="1"/>
    <xf numFmtId="0" fontId="2" fillId="0" borderId="0" xfId="0" applyFont="1" applyFill="1" applyAlignment="1">
      <alignment vertical="center"/>
    </xf>
    <xf numFmtId="0" fontId="2" fillId="0" borderId="0" xfId="0" applyFont="1" applyFill="1" applyAlignment="1">
      <alignment vertical="top"/>
    </xf>
    <xf numFmtId="212" fontId="4" fillId="0" borderId="0" xfId="0" applyNumberFormat="1" applyFont="1" applyFill="1" applyAlignment="1">
      <alignment vertical="center"/>
    </xf>
    <xf numFmtId="212" fontId="2" fillId="0" borderId="0" xfId="0" applyNumberFormat="1" applyFont="1" applyFill="1" applyAlignment="1">
      <alignment vertical="center"/>
    </xf>
    <xf numFmtId="0" fontId="2" fillId="0" borderId="0" xfId="0" applyFont="1" applyFill="1" applyAlignment="1">
      <alignment horizontal="right" vertical="center"/>
    </xf>
    <xf numFmtId="214" fontId="2" fillId="0" borderId="13" xfId="0" applyNumberFormat="1" applyFont="1" applyFill="1" applyBorder="1" applyAlignment="1">
      <alignment vertical="center"/>
    </xf>
    <xf numFmtId="212" fontId="2" fillId="0" borderId="0" xfId="0" applyNumberFormat="1" applyFont="1" applyFill="1" applyBorder="1" applyAlignment="1">
      <alignment vertical="center"/>
    </xf>
    <xf numFmtId="214" fontId="2" fillId="0" borderId="14" xfId="0" applyNumberFormat="1" applyFont="1" applyFill="1" applyBorder="1" applyAlignment="1">
      <alignment vertical="center"/>
    </xf>
    <xf numFmtId="214" fontId="2" fillId="0" borderId="15" xfId="0" applyNumberFormat="1" applyFont="1" applyFill="1" applyBorder="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right" vertical="center"/>
    </xf>
    <xf numFmtId="214" fontId="2" fillId="0" borderId="0" xfId="0" applyNumberFormat="1" applyFont="1" applyFill="1" applyAlignment="1">
      <alignment vertical="center"/>
    </xf>
    <xf numFmtId="214" fontId="4" fillId="0" borderId="0" xfId="0" applyNumberFormat="1" applyFont="1" applyFill="1" applyAlignment="1">
      <alignment vertical="center"/>
    </xf>
    <xf numFmtId="0" fontId="3" fillId="0" borderId="0" xfId="0" applyFont="1" applyFill="1" applyAlignment="1">
      <alignment horizontal="right" vertical="center"/>
    </xf>
    <xf numFmtId="214" fontId="3" fillId="0" borderId="15" xfId="0" applyNumberFormat="1" applyFont="1" applyFill="1" applyBorder="1" applyAlignment="1">
      <alignment vertical="center"/>
    </xf>
    <xf numFmtId="0" fontId="3" fillId="0" borderId="0" xfId="0" applyFont="1" applyFill="1" applyAlignment="1">
      <alignment vertical="center"/>
    </xf>
    <xf numFmtId="49" fontId="6"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215" fontId="6" fillId="0" borderId="0" xfId="0" applyNumberFormat="1" applyFont="1" applyFill="1" applyBorder="1" applyAlignment="1">
      <alignment horizontal="right" vertical="center"/>
    </xf>
    <xf numFmtId="49" fontId="6" fillId="0" borderId="0" xfId="0" applyNumberFormat="1"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protection locked="0"/>
    </xf>
    <xf numFmtId="214" fontId="6" fillId="0" borderId="0" xfId="0" applyNumberFormat="1" applyFont="1" applyFill="1" applyBorder="1" applyAlignment="1" applyProtection="1">
      <alignment horizontal="right" vertical="center"/>
      <protection locked="0"/>
    </xf>
    <xf numFmtId="214" fontId="6" fillId="0" borderId="0" xfId="0" applyNumberFormat="1" applyFont="1" applyFill="1" applyBorder="1" applyAlignment="1">
      <alignment horizontal="right" vertical="center"/>
    </xf>
    <xf numFmtId="10" fontId="6"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33" borderId="0" xfId="0" applyNumberFormat="1" applyFont="1" applyFill="1" applyBorder="1" applyAlignment="1">
      <alignment horizontal="left" wrapText="1"/>
    </xf>
    <xf numFmtId="0" fontId="6" fillId="0" borderId="0" xfId="0" applyNumberFormat="1" applyFont="1" applyFill="1" applyBorder="1" applyAlignment="1">
      <alignment horizontal="left" wrapText="1"/>
    </xf>
    <xf numFmtId="0" fontId="6" fillId="0" borderId="0" xfId="0" applyNumberFormat="1" applyFont="1" applyFill="1" applyBorder="1" applyAlignment="1" applyProtection="1">
      <alignment horizontal="left" wrapText="1"/>
      <protection locked="0"/>
    </xf>
    <xf numFmtId="0" fontId="0" fillId="0" borderId="0" xfId="0" applyFont="1" applyAlignment="1">
      <alignment vertical="center" wrapText="1"/>
    </xf>
    <xf numFmtId="0" fontId="10" fillId="34" borderId="0" xfId="40" applyFont="1" applyFill="1" applyAlignment="1">
      <alignment vertical="top"/>
    </xf>
    <xf numFmtId="0" fontId="33" fillId="0" borderId="0" xfId="40" applyAlignment="1">
      <alignment vertical="top"/>
    </xf>
    <xf numFmtId="0" fontId="10" fillId="0" borderId="0" xfId="40" applyFont="1" applyAlignment="1">
      <alignment vertical="top"/>
    </xf>
    <xf numFmtId="0" fontId="33" fillId="0" borderId="0" xfId="40" applyAlignment="1">
      <alignment vertical="top" wrapText="1"/>
    </xf>
    <xf numFmtId="0" fontId="10" fillId="0" borderId="0" xfId="40" applyFont="1" applyFill="1" applyAlignment="1">
      <alignment vertical="top"/>
    </xf>
    <xf numFmtId="0" fontId="0" fillId="0" borderId="0" xfId="40" applyFont="1" applyFill="1" applyAlignment="1">
      <alignment vertical="top"/>
    </xf>
    <xf numFmtId="0" fontId="0" fillId="0" borderId="0" xfId="40" applyFont="1" applyFill="1" applyAlignment="1">
      <alignment vertical="top" wrapText="1"/>
    </xf>
    <xf numFmtId="0" fontId="10" fillId="34" borderId="0" xfId="40" applyFont="1" applyFill="1" applyAlignment="1">
      <alignment vertical="top" wrapText="1"/>
    </xf>
    <xf numFmtId="0" fontId="0" fillId="0" borderId="0" xfId="40" applyFont="1" applyAlignment="1">
      <alignment vertical="top" wrapText="1"/>
    </xf>
    <xf numFmtId="214" fontId="5" fillId="33" borderId="0" xfId="0" applyNumberFormat="1" applyFont="1" applyFill="1" applyBorder="1" applyAlignment="1">
      <alignment horizontal="left" indent="1"/>
    </xf>
    <xf numFmtId="0" fontId="2" fillId="0" borderId="0" xfId="0" applyFont="1" applyFill="1" applyAlignment="1" applyProtection="1">
      <alignment vertical="top"/>
      <protection locked="0"/>
    </xf>
    <xf numFmtId="0" fontId="2" fillId="0" borderId="0" xfId="0" applyFont="1" applyFill="1" applyAlignment="1" applyProtection="1">
      <protection locked="0"/>
    </xf>
    <xf numFmtId="0" fontId="5" fillId="0" borderId="0" xfId="0" applyNumberFormat="1" applyFont="1" applyFill="1" applyBorder="1" applyAlignment="1" applyProtection="1">
      <alignment horizontal="center" vertical="top"/>
    </xf>
    <xf numFmtId="0" fontId="5" fillId="33" borderId="0" xfId="0" applyNumberFormat="1" applyFont="1" applyFill="1" applyBorder="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vertical="top"/>
    </xf>
    <xf numFmtId="0" fontId="5" fillId="33" borderId="0" xfId="0" applyNumberFormat="1" applyFont="1" applyFill="1" applyBorder="1" applyAlignment="1">
      <alignment horizontal="center" wrapText="1"/>
    </xf>
    <xf numFmtId="0" fontId="6" fillId="0" borderId="0" xfId="0" applyNumberFormat="1" applyFont="1" applyFill="1" applyBorder="1" applyAlignment="1">
      <alignment horizontal="center"/>
    </xf>
    <xf numFmtId="0" fontId="5" fillId="0" borderId="0" xfId="0" applyNumberFormat="1" applyFont="1" applyFill="1" applyBorder="1" applyAlignment="1">
      <alignment horizontal="center" vertical="top"/>
    </xf>
    <xf numFmtId="0" fontId="5" fillId="33" borderId="0" xfId="0" applyNumberFormat="1" applyFont="1" applyFill="1" applyBorder="1" applyAlignment="1">
      <alignment horizontal="center"/>
    </xf>
    <xf numFmtId="216" fontId="6" fillId="0" borderId="0" xfId="0" applyNumberFormat="1" applyFont="1" applyFill="1" applyBorder="1" applyAlignment="1" applyProtection="1">
      <alignment horizontal="center" vertical="top"/>
      <protection locked="0"/>
    </xf>
    <xf numFmtId="216" fontId="9" fillId="0" borderId="0" xfId="0" applyNumberFormat="1" applyFont="1" applyFill="1" applyBorder="1" applyAlignment="1" applyProtection="1">
      <alignment horizontal="center" vertical="top"/>
      <protection locked="0"/>
    </xf>
    <xf numFmtId="216" fontId="5" fillId="33" borderId="0" xfId="0" applyNumberFormat="1" applyFont="1" applyFill="1" applyBorder="1" applyAlignment="1" applyProtection="1">
      <alignment horizontal="center"/>
      <protection locked="0"/>
    </xf>
    <xf numFmtId="216" fontId="6" fillId="0" borderId="0" xfId="0" applyNumberFormat="1" applyFont="1" applyFill="1" applyBorder="1" applyAlignment="1" applyProtection="1">
      <alignment horizontal="center"/>
      <protection locked="0"/>
    </xf>
    <xf numFmtId="217" fontId="6" fillId="0" borderId="0" xfId="0" applyNumberFormat="1" applyFont="1" applyFill="1" applyBorder="1" applyAlignment="1" applyProtection="1">
      <alignment horizontal="right"/>
      <protection locked="0"/>
    </xf>
    <xf numFmtId="218" fontId="6" fillId="0" borderId="0" xfId="0" applyNumberFormat="1" applyFont="1" applyFill="1" applyBorder="1" applyAlignment="1">
      <alignment horizontal="right" vertical="top"/>
    </xf>
    <xf numFmtId="218" fontId="8" fillId="0" borderId="0" xfId="0" applyNumberFormat="1" applyFont="1" applyFill="1" applyBorder="1" applyAlignment="1">
      <alignment horizontal="right" vertical="top"/>
    </xf>
    <xf numFmtId="218" fontId="5" fillId="33" borderId="0" xfId="0" applyNumberFormat="1" applyFont="1" applyFill="1" applyBorder="1" applyAlignment="1">
      <alignment horizontal="right"/>
    </xf>
    <xf numFmtId="218" fontId="6" fillId="0" borderId="0" xfId="0" applyNumberFormat="1" applyFont="1" applyFill="1" applyBorder="1" applyAlignment="1">
      <alignment horizontal="right"/>
    </xf>
    <xf numFmtId="0" fontId="6" fillId="0" borderId="0" xfId="0" quotePrefix="1" applyNumberFormat="1" applyFont="1" applyFill="1" applyBorder="1" applyAlignment="1">
      <alignment horizontal="left"/>
    </xf>
    <xf numFmtId="0" fontId="6" fillId="0" borderId="0" xfId="0" quotePrefix="1" applyNumberFormat="1" applyFont="1" applyFill="1" applyBorder="1" applyAlignment="1">
      <alignment horizontal="left" wrapText="1"/>
    </xf>
    <xf numFmtId="0" fontId="5" fillId="0" borderId="0" xfId="0" applyNumberFormat="1" applyFont="1" applyFill="1" applyBorder="1" applyAlignment="1" applyProtection="1">
      <alignment horizontal="center"/>
    </xf>
    <xf numFmtId="0" fontId="5" fillId="0" borderId="0" xfId="0" quotePrefix="1" applyNumberFormat="1" applyFont="1" applyFill="1" applyBorder="1" applyAlignment="1">
      <alignment horizontal="left"/>
    </xf>
    <xf numFmtId="0" fontId="5" fillId="0" borderId="0" xfId="0" quotePrefix="1" applyNumberFormat="1" applyFont="1" applyFill="1" applyBorder="1" applyAlignment="1">
      <alignment horizontal="left" wrapText="1"/>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0" xfId="0" applyNumberFormat="1" applyFont="1" applyFill="1" applyBorder="1" applyAlignment="1" applyProtection="1">
      <alignment horizontal="center"/>
      <protection locked="0"/>
    </xf>
    <xf numFmtId="217" fontId="5" fillId="0" borderId="0" xfId="0" applyNumberFormat="1" applyFont="1" applyFill="1" applyBorder="1" applyAlignment="1" applyProtection="1">
      <alignment horizontal="right"/>
      <protection locked="0"/>
    </xf>
    <xf numFmtId="218" fontId="5" fillId="0" borderId="0" xfId="0" applyNumberFormat="1" applyFont="1" applyFill="1" applyBorder="1" applyAlignment="1">
      <alignment horizontal="right"/>
    </xf>
    <xf numFmtId="216" fontId="5" fillId="0" borderId="0" xfId="0" applyNumberFormat="1" applyFont="1" applyFill="1" applyBorder="1" applyAlignment="1" applyProtection="1">
      <alignment horizontal="center"/>
      <protection locked="0"/>
    </xf>
    <xf numFmtId="215" fontId="5" fillId="0" borderId="0" xfId="0" applyNumberFormat="1" applyFont="1" applyFill="1" applyBorder="1" applyAlignment="1">
      <alignment horizontal="right" indent="1"/>
    </xf>
    <xf numFmtId="0" fontId="10" fillId="0" borderId="0" xfId="0" applyFont="1" applyAlignment="1"/>
    <xf numFmtId="0" fontId="28" fillId="0" borderId="0" xfId="0" applyNumberFormat="1" applyFont="1" applyFill="1" applyBorder="1" applyAlignment="1" applyProtection="1">
      <alignment horizontal="center"/>
    </xf>
    <xf numFmtId="0" fontId="28" fillId="0" borderId="0" xfId="0" quotePrefix="1" applyNumberFormat="1" applyFont="1" applyFill="1" applyBorder="1" applyAlignment="1">
      <alignment horizontal="left"/>
    </xf>
    <xf numFmtId="0" fontId="28" fillId="0" borderId="0" xfId="0" quotePrefix="1" applyNumberFormat="1" applyFont="1" applyFill="1" applyBorder="1" applyAlignment="1">
      <alignment horizontal="left" wrapText="1"/>
    </xf>
    <xf numFmtId="0" fontId="28" fillId="0" borderId="0" xfId="0" applyNumberFormat="1" applyFont="1" applyFill="1" applyBorder="1" applyAlignment="1">
      <alignment horizontal="center"/>
    </xf>
    <xf numFmtId="0" fontId="28"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218" fontId="28" fillId="0" borderId="0" xfId="0" applyNumberFormat="1" applyFont="1" applyFill="1" applyBorder="1" applyAlignment="1">
      <alignment horizontal="right"/>
    </xf>
    <xf numFmtId="216" fontId="28" fillId="0" borderId="0" xfId="0" applyNumberFormat="1" applyFont="1" applyFill="1" applyBorder="1" applyAlignment="1" applyProtection="1">
      <alignment horizontal="center"/>
      <protection locked="0"/>
    </xf>
    <xf numFmtId="215" fontId="28" fillId="0" borderId="0" xfId="0" applyNumberFormat="1" applyFont="1" applyFill="1" applyBorder="1" applyAlignment="1">
      <alignment horizontal="right" indent="1"/>
    </xf>
    <xf numFmtId="217" fontId="29" fillId="0" borderId="0" xfId="0" applyNumberFormat="1" applyFont="1" applyFill="1" applyBorder="1" applyAlignment="1" applyProtection="1">
      <alignment horizontal="right" vertical="top"/>
      <protection locked="0"/>
    </xf>
    <xf numFmtId="217" fontId="30" fillId="0" borderId="0" xfId="0" applyNumberFormat="1" applyFont="1" applyFill="1" applyBorder="1" applyAlignment="1" applyProtection="1">
      <alignment horizontal="right" vertical="top"/>
      <protection locked="0"/>
    </xf>
    <xf numFmtId="217" fontId="30" fillId="33" borderId="0" xfId="0" applyNumberFormat="1" applyFont="1" applyFill="1" applyBorder="1" applyAlignment="1" applyProtection="1">
      <alignment horizontal="right"/>
      <protection locked="0"/>
    </xf>
    <xf numFmtId="217" fontId="30" fillId="0" borderId="0" xfId="0" applyNumberFormat="1" applyFont="1" applyFill="1" applyBorder="1" applyAlignment="1" applyProtection="1">
      <alignment horizontal="right"/>
      <protection locked="0"/>
    </xf>
    <xf numFmtId="217" fontId="29" fillId="0" borderId="0" xfId="0" applyNumberFormat="1" applyFont="1" applyFill="1" applyBorder="1" applyAlignment="1" applyProtection="1">
      <alignment horizontal="right"/>
      <protection locked="0"/>
    </xf>
    <xf numFmtId="217" fontId="32" fillId="0" borderId="0" xfId="0" applyNumberFormat="1" applyFont="1" applyFill="1" applyBorder="1" applyAlignment="1" applyProtection="1">
      <alignment horizontal="right"/>
      <protection locked="0"/>
    </xf>
    <xf numFmtId="0" fontId="29" fillId="0" borderId="0" xfId="0" applyNumberFormat="1" applyFont="1" applyFill="1" applyBorder="1" applyAlignment="1" applyProtection="1">
      <alignment horizontal="right" vertical="top" indent="1"/>
      <protection locked="0"/>
    </xf>
    <xf numFmtId="0" fontId="30" fillId="0" borderId="0" xfId="0" applyNumberFormat="1" applyFont="1" applyFill="1" applyBorder="1" applyAlignment="1" applyProtection="1">
      <alignment horizontal="right" vertical="top" indent="1"/>
      <protection locked="0"/>
    </xf>
    <xf numFmtId="0" fontId="30" fillId="33" borderId="0" xfId="0" applyNumberFormat="1" applyFont="1" applyFill="1" applyBorder="1" applyAlignment="1" applyProtection="1">
      <alignment horizontal="center"/>
      <protection locked="0"/>
    </xf>
    <xf numFmtId="0" fontId="30" fillId="0" borderId="0" xfId="0" applyNumberFormat="1" applyFont="1" applyFill="1" applyBorder="1" applyAlignment="1" applyProtection="1">
      <alignment horizontal="left" wrapText="1"/>
      <protection locked="0"/>
    </xf>
    <xf numFmtId="0" fontId="29" fillId="0" borderId="0" xfId="0" applyNumberFormat="1" applyFont="1" applyFill="1" applyBorder="1" applyAlignment="1" applyProtection="1">
      <alignment horizontal="left" wrapText="1"/>
      <protection locked="0"/>
    </xf>
    <xf numFmtId="0" fontId="32" fillId="0" borderId="0" xfId="0" quotePrefix="1" applyNumberFormat="1" applyFont="1" applyFill="1" applyBorder="1" applyAlignment="1" applyProtection="1">
      <alignment horizontal="left" wrapText="1"/>
    </xf>
    <xf numFmtId="218" fontId="6" fillId="0" borderId="0" xfId="0" applyNumberFormat="1" applyFont="1" applyFill="1" applyBorder="1" applyAlignment="1" applyProtection="1">
      <alignment horizontal="right"/>
      <protection locked="0"/>
    </xf>
    <xf numFmtId="216" fontId="6" fillId="0" borderId="0" xfId="0" applyNumberFormat="1" applyFont="1" applyFill="1" applyBorder="1" applyAlignment="1" applyProtection="1">
      <alignment horizontal="right"/>
      <protection locked="0"/>
    </xf>
    <xf numFmtId="0" fontId="6" fillId="0" borderId="0" xfId="0" applyFont="1" applyFill="1" applyBorder="1" applyAlignment="1">
      <alignment horizontal="right"/>
    </xf>
    <xf numFmtId="216" fontId="5" fillId="35" borderId="0" xfId="0" applyNumberFormat="1" applyFont="1" applyFill="1" applyBorder="1" applyAlignment="1" applyProtection="1">
      <alignment horizontal="right"/>
      <protection locked="0"/>
    </xf>
    <xf numFmtId="0" fontId="5" fillId="35" borderId="0" xfId="0" applyFont="1" applyFill="1" applyBorder="1" applyAlignment="1">
      <alignment horizontal="right"/>
    </xf>
    <xf numFmtId="0" fontId="5"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28" fillId="0" borderId="0" xfId="0" applyFont="1" applyFill="1" applyBorder="1" applyAlignment="1" applyProtection="1">
      <alignment horizontal="center"/>
      <protection locked="0"/>
    </xf>
    <xf numFmtId="49" fontId="5" fillId="0" borderId="0" xfId="0" applyNumberFormat="1" applyFont="1" applyFill="1" applyBorder="1" applyAlignment="1" applyProtection="1"/>
    <xf numFmtId="49" fontId="6" fillId="0" borderId="0" xfId="0" applyNumberFormat="1" applyFont="1" applyFill="1" applyBorder="1" applyAlignment="1" applyProtection="1">
      <alignment horizontal="left"/>
    </xf>
    <xf numFmtId="214" fontId="6" fillId="0" borderId="0" xfId="0" applyNumberFormat="1" applyFont="1" applyFill="1" applyBorder="1" applyAlignment="1" applyProtection="1">
      <alignment horizontal="right"/>
    </xf>
    <xf numFmtId="215" fontId="6" fillId="0" borderId="0" xfId="0" applyNumberFormat="1" applyFont="1" applyFill="1" applyBorder="1" applyAlignment="1" applyProtection="1">
      <alignment horizontal="right"/>
    </xf>
    <xf numFmtId="49" fontId="5" fillId="0" borderId="0" xfId="0" applyNumberFormat="1" applyFont="1" applyFill="1" applyBorder="1" applyAlignment="1" applyProtection="1">
      <alignment horizontal="left"/>
    </xf>
    <xf numFmtId="214" fontId="5" fillId="0" borderId="0" xfId="0" applyNumberFormat="1" applyFont="1" applyFill="1" applyBorder="1" applyAlignment="1" applyProtection="1">
      <alignment horizontal="right"/>
    </xf>
    <xf numFmtId="214" fontId="8" fillId="0" borderId="0" xfId="0" applyNumberFormat="1" applyFont="1" applyFill="1" applyBorder="1" applyAlignment="1" applyProtection="1">
      <alignment horizontal="right"/>
    </xf>
    <xf numFmtId="215" fontId="7" fillId="0" borderId="0" xfId="0" applyNumberFormat="1" applyFont="1" applyFill="1" applyBorder="1" applyAlignment="1" applyProtection="1">
      <alignment horizontal="right"/>
    </xf>
    <xf numFmtId="49" fontId="5" fillId="33" borderId="16" xfId="0" applyNumberFormat="1" applyFont="1" applyFill="1" applyBorder="1" applyAlignment="1" applyProtection="1">
      <alignment wrapText="1"/>
    </xf>
    <xf numFmtId="49" fontId="5" fillId="33" borderId="17" xfId="0" applyNumberFormat="1" applyFont="1" applyFill="1" applyBorder="1" applyAlignment="1" applyProtection="1">
      <alignment horizontal="center"/>
    </xf>
    <xf numFmtId="214" fontId="5" fillId="33" borderId="17" xfId="0" applyNumberFormat="1" applyFont="1" applyFill="1" applyBorder="1" applyAlignment="1" applyProtection="1">
      <alignment horizontal="right"/>
    </xf>
    <xf numFmtId="214" fontId="5" fillId="33" borderId="17" xfId="0" applyNumberFormat="1" applyFont="1" applyFill="1" applyBorder="1" applyAlignment="1" applyProtection="1">
      <alignment horizontal="center"/>
    </xf>
    <xf numFmtId="49" fontId="5" fillId="33" borderId="18" xfId="0" applyNumberFormat="1" applyFont="1" applyFill="1" applyBorder="1" applyAlignment="1" applyProtection="1">
      <alignment horizontal="center"/>
    </xf>
    <xf numFmtId="215" fontId="5" fillId="33" borderId="19" xfId="0" applyNumberFormat="1" applyFont="1" applyFill="1" applyBorder="1" applyAlignment="1" applyProtection="1">
      <alignment horizontal="right"/>
    </xf>
    <xf numFmtId="49" fontId="6" fillId="0" borderId="20" xfId="0" applyNumberFormat="1" applyFont="1" applyFill="1" applyBorder="1" applyAlignment="1" applyProtection="1">
      <alignment wrapText="1"/>
      <protection locked="0"/>
    </xf>
    <xf numFmtId="0" fontId="6" fillId="0" borderId="21" xfId="0" applyFont="1" applyFill="1" applyBorder="1" applyAlignment="1" applyProtection="1">
      <alignment horizontal="center"/>
      <protection locked="0"/>
    </xf>
    <xf numFmtId="49" fontId="6" fillId="0" borderId="21" xfId="0" applyNumberFormat="1" applyFont="1" applyFill="1" applyBorder="1" applyAlignment="1" applyProtection="1">
      <alignment horizontal="left" wrapText="1"/>
      <protection locked="0"/>
    </xf>
    <xf numFmtId="214" fontId="6" fillId="0" borderId="21" xfId="0" applyNumberFormat="1" applyFont="1" applyFill="1" applyBorder="1" applyAlignment="1">
      <alignment horizontal="right"/>
    </xf>
    <xf numFmtId="10" fontId="6" fillId="0" borderId="22" xfId="0" applyNumberFormat="1" applyFont="1" applyFill="1" applyBorder="1" applyAlignment="1" applyProtection="1">
      <alignment horizontal="center"/>
      <protection locked="0"/>
    </xf>
    <xf numFmtId="215" fontId="6" fillId="0" borderId="23" xfId="0" applyNumberFormat="1" applyFont="1" applyFill="1" applyBorder="1" applyAlignment="1">
      <alignment horizontal="right"/>
    </xf>
    <xf numFmtId="49" fontId="6" fillId="0" borderId="24" xfId="0" applyNumberFormat="1" applyFont="1" applyFill="1" applyBorder="1" applyAlignment="1" applyProtection="1">
      <alignment wrapText="1"/>
      <protection locked="0"/>
    </xf>
    <xf numFmtId="0" fontId="6" fillId="0" borderId="25" xfId="0" applyFont="1" applyFill="1" applyBorder="1" applyAlignment="1" applyProtection="1">
      <alignment horizontal="center"/>
      <protection locked="0"/>
    </xf>
    <xf numFmtId="49" fontId="6" fillId="0" borderId="25" xfId="0" applyNumberFormat="1" applyFont="1" applyFill="1" applyBorder="1" applyAlignment="1" applyProtection="1">
      <alignment horizontal="left" wrapText="1"/>
      <protection locked="0"/>
    </xf>
    <xf numFmtId="214" fontId="6" fillId="0" borderId="25" xfId="0" applyNumberFormat="1" applyFont="1" applyFill="1" applyBorder="1" applyAlignment="1">
      <alignment horizontal="right"/>
    </xf>
    <xf numFmtId="10" fontId="6" fillId="0" borderId="26" xfId="0" applyNumberFormat="1" applyFont="1" applyFill="1" applyBorder="1" applyAlignment="1" applyProtection="1">
      <alignment horizontal="center"/>
      <protection locked="0"/>
    </xf>
    <xf numFmtId="215" fontId="6" fillId="0" borderId="27" xfId="0" applyNumberFormat="1" applyFont="1" applyFill="1" applyBorder="1" applyAlignment="1">
      <alignment horizontal="right"/>
    </xf>
    <xf numFmtId="49" fontId="5" fillId="33" borderId="10" xfId="0" applyNumberFormat="1" applyFont="1" applyFill="1" applyBorder="1" applyAlignment="1" applyProtection="1">
      <alignment wrapText="1"/>
      <protection locked="0"/>
    </xf>
    <xf numFmtId="0" fontId="5" fillId="33" borderId="11" xfId="0" applyFont="1" applyFill="1" applyBorder="1" applyAlignment="1" applyProtection="1">
      <alignment horizontal="center"/>
      <protection locked="0"/>
    </xf>
    <xf numFmtId="214" fontId="5" fillId="33" borderId="11" xfId="0" applyNumberFormat="1" applyFont="1" applyFill="1" applyBorder="1" applyAlignment="1" applyProtection="1">
      <alignment horizontal="right" wrapText="1"/>
      <protection locked="0"/>
    </xf>
    <xf numFmtId="214" fontId="5" fillId="33" borderId="11" xfId="0" applyNumberFormat="1" applyFont="1" applyFill="1" applyBorder="1" applyAlignment="1">
      <alignment horizontal="right"/>
    </xf>
    <xf numFmtId="10" fontId="5" fillId="33" borderId="12" xfId="0" applyNumberFormat="1" applyFont="1" applyFill="1" applyBorder="1" applyAlignment="1" applyProtection="1">
      <alignment horizontal="center"/>
      <protection locked="0"/>
    </xf>
    <xf numFmtId="215" fontId="6" fillId="0" borderId="0" xfId="0" applyNumberFormat="1" applyFont="1" applyFill="1" applyBorder="1" applyAlignment="1">
      <alignment horizontal="right"/>
    </xf>
    <xf numFmtId="49" fontId="5" fillId="0" borderId="28" xfId="0" applyNumberFormat="1" applyFont="1" applyFill="1" applyBorder="1" applyAlignment="1" applyProtection="1">
      <alignment wrapText="1"/>
      <protection locked="0"/>
    </xf>
    <xf numFmtId="214" fontId="5" fillId="0" borderId="0" xfId="0" applyNumberFormat="1" applyFont="1" applyFill="1" applyBorder="1" applyAlignment="1" applyProtection="1">
      <alignment horizontal="right" wrapText="1"/>
      <protection locked="0"/>
    </xf>
    <xf numFmtId="214" fontId="5" fillId="0" borderId="0" xfId="0" applyNumberFormat="1" applyFont="1" applyFill="1" applyBorder="1" applyAlignment="1">
      <alignment horizontal="right"/>
    </xf>
    <xf numFmtId="10" fontId="5" fillId="0" borderId="29" xfId="0" applyNumberFormat="1" applyFont="1" applyFill="1" applyBorder="1" applyAlignment="1" applyProtection="1">
      <alignment horizontal="center"/>
      <protection locked="0"/>
    </xf>
    <xf numFmtId="217" fontId="6" fillId="0" borderId="0" xfId="0" applyNumberFormat="1" applyFont="1" applyFill="1" applyBorder="1" applyAlignment="1" applyProtection="1">
      <alignment horizontal="right"/>
    </xf>
    <xf numFmtId="217" fontId="5" fillId="0" borderId="0" xfId="0" applyNumberFormat="1" applyFont="1" applyFill="1" applyBorder="1" applyAlignment="1" applyProtection="1">
      <alignment horizontal="right"/>
    </xf>
    <xf numFmtId="217" fontId="5" fillId="33" borderId="17" xfId="0" applyNumberFormat="1" applyFont="1" applyFill="1" applyBorder="1" applyAlignment="1" applyProtection="1">
      <alignment horizontal="right"/>
    </xf>
    <xf numFmtId="217" fontId="6" fillId="0" borderId="21" xfId="0" applyNumberFormat="1" applyFont="1" applyFill="1" applyBorder="1" applyAlignment="1" applyProtection="1">
      <alignment horizontal="right"/>
      <protection locked="0"/>
    </xf>
    <xf numFmtId="217" fontId="6" fillId="0" borderId="25" xfId="0" applyNumberFormat="1" applyFont="1" applyFill="1" applyBorder="1" applyAlignment="1" applyProtection="1">
      <alignment horizontal="right"/>
      <protection locked="0"/>
    </xf>
    <xf numFmtId="217" fontId="5" fillId="33" borderId="11" xfId="0" applyNumberFormat="1" applyFont="1" applyFill="1" applyBorder="1" applyAlignment="1" applyProtection="1">
      <alignment horizontal="right"/>
      <protection locked="0"/>
    </xf>
    <xf numFmtId="217" fontId="6" fillId="0" borderId="0" xfId="0" applyNumberFormat="1" applyFont="1" applyFill="1" applyBorder="1" applyAlignment="1" applyProtection="1">
      <alignment horizontal="right" vertical="center"/>
      <protection locked="0"/>
    </xf>
    <xf numFmtId="217" fontId="31" fillId="35" borderId="31" xfId="0" applyNumberFormat="1" applyFont="1" applyFill="1" applyBorder="1" applyAlignment="1" applyProtection="1">
      <alignment horizontal="right" vertical="center" wrapText="1"/>
      <protection locked="0"/>
    </xf>
    <xf numFmtId="0" fontId="31" fillId="35" borderId="31" xfId="0" applyNumberFormat="1" applyFont="1" applyFill="1" applyBorder="1" applyAlignment="1" applyProtection="1">
      <alignment horizontal="center" vertical="center" wrapText="1"/>
      <protection locked="0"/>
    </xf>
    <xf numFmtId="218" fontId="3" fillId="35" borderId="31" xfId="0" applyNumberFormat="1" applyFont="1" applyFill="1" applyBorder="1" applyAlignment="1">
      <alignment horizontal="right" vertical="center" wrapText="1"/>
    </xf>
    <xf numFmtId="216" fontId="3" fillId="35" borderId="31" xfId="0" applyNumberFormat="1" applyFont="1" applyFill="1" applyBorder="1" applyAlignment="1" applyProtection="1">
      <alignment horizontal="center" vertical="center" wrapText="1"/>
      <protection locked="0"/>
    </xf>
    <xf numFmtId="215" fontId="3" fillId="35" borderId="31" xfId="0" applyNumberFormat="1" applyFont="1" applyFill="1" applyBorder="1" applyAlignment="1">
      <alignment horizontal="center" vertical="center" wrapText="1"/>
    </xf>
    <xf numFmtId="0" fontId="3" fillId="35" borderId="32" xfId="0" applyFont="1" applyFill="1" applyBorder="1" applyAlignment="1">
      <alignment horizontal="center" vertical="center" wrapText="1"/>
    </xf>
    <xf numFmtId="0" fontId="5" fillId="35" borderId="0" xfId="0" applyNumberFormat="1" applyFont="1" applyFill="1" applyBorder="1" applyAlignment="1" applyProtection="1">
      <alignment horizontal="right" wrapText="1"/>
      <protection locked="0"/>
    </xf>
    <xf numFmtId="0" fontId="5" fillId="35" borderId="0" xfId="0" applyNumberFormat="1" applyFont="1" applyFill="1" applyBorder="1" applyAlignment="1">
      <alignment horizontal="right"/>
    </xf>
    <xf numFmtId="0" fontId="5" fillId="35" borderId="0" xfId="0" applyNumberFormat="1" applyFont="1" applyFill="1" applyBorder="1" applyAlignment="1">
      <alignment horizontal="right" wrapText="1"/>
    </xf>
    <xf numFmtId="0" fontId="5" fillId="35" borderId="0" xfId="0" applyNumberFormat="1" applyFont="1" applyFill="1" applyBorder="1" applyAlignment="1" applyProtection="1">
      <alignment horizontal="right"/>
      <protection locked="0"/>
    </xf>
    <xf numFmtId="217" fontId="5" fillId="33"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right" wrapText="1"/>
      <protection locked="0"/>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right" wrapText="1"/>
    </xf>
    <xf numFmtId="0" fontId="6" fillId="0" borderId="0" xfId="0" applyNumberFormat="1" applyFont="1" applyFill="1" applyBorder="1" applyAlignment="1" applyProtection="1">
      <alignment horizontal="right"/>
      <protection locked="0"/>
    </xf>
    <xf numFmtId="217" fontId="6"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pplyProtection="1">
      <alignment horizontal="left" vertical="center" wrapText="1"/>
      <protection locked="0"/>
    </xf>
    <xf numFmtId="217" fontId="6" fillId="0" borderId="0" xfId="0" applyNumberFormat="1" applyFont="1" applyFill="1" applyBorder="1" applyAlignment="1" applyProtection="1">
      <alignment horizontal="left" vertical="center" wrapText="1"/>
      <protection locked="0"/>
    </xf>
    <xf numFmtId="218" fontId="6" fillId="0" borderId="0" xfId="0" applyNumberFormat="1" applyFont="1" applyFill="1" applyBorder="1" applyAlignment="1">
      <alignment horizontal="left" vertical="center" wrapText="1"/>
    </xf>
    <xf numFmtId="216" fontId="6" fillId="0" borderId="0" xfId="0" applyNumberFormat="1" applyFont="1" applyFill="1" applyBorder="1" applyAlignment="1" applyProtection="1">
      <alignment horizontal="left" vertical="center" wrapText="1"/>
      <protection locked="0"/>
    </xf>
    <xf numFmtId="215" fontId="6" fillId="0" borderId="0" xfId="0" applyNumberFormat="1"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0" xfId="0" applyNumberFormat="1" applyFont="1" applyFill="1" applyBorder="1" applyAlignment="1" applyProtection="1">
      <alignment horizontal="left" wrapText="1"/>
      <protection locked="0"/>
    </xf>
    <xf numFmtId="217" fontId="6" fillId="0" borderId="0" xfId="0" applyNumberFormat="1" applyFont="1" applyFill="1" applyBorder="1" applyAlignment="1" applyProtection="1">
      <alignment horizontal="left" wrapText="1"/>
      <protection locked="0"/>
    </xf>
    <xf numFmtId="218" fontId="6" fillId="0" borderId="0" xfId="0" applyNumberFormat="1" applyFont="1" applyFill="1" applyBorder="1" applyAlignment="1" applyProtection="1">
      <alignment horizontal="left" wrapText="1"/>
      <protection locked="0"/>
    </xf>
    <xf numFmtId="216" fontId="6" fillId="0" borderId="0" xfId="0" applyNumberFormat="1" applyFont="1" applyFill="1" applyBorder="1" applyAlignment="1" applyProtection="1">
      <alignment horizontal="left" wrapText="1"/>
      <protection locked="0"/>
    </xf>
    <xf numFmtId="215" fontId="6" fillId="0" borderId="0" xfId="0" applyNumberFormat="1" applyFont="1" applyFill="1" applyBorder="1" applyAlignment="1" applyProtection="1">
      <alignment horizontal="left" wrapText="1" indent="1"/>
      <protection locked="0"/>
    </xf>
    <xf numFmtId="0" fontId="6" fillId="0" borderId="0" xfId="0" applyFont="1" applyFill="1" applyBorder="1" applyAlignment="1" applyProtection="1">
      <alignment horizontal="left" wrapText="1"/>
      <protection locked="0"/>
    </xf>
  </cellXfs>
  <cellStyles count="48">
    <cellStyle name="20% - Accent1" xfId="1" xr:uid="{00000000-0005-0000-0000-000001000000}"/>
    <cellStyle name="20% - Accent2" xfId="2" xr:uid="{00000000-0005-0000-0000-000002000000}"/>
    <cellStyle name="20% - Accent3" xfId="3" xr:uid="{00000000-0005-0000-0000-000003000000}"/>
    <cellStyle name="20% - Accent4" xfId="4" xr:uid="{00000000-0005-0000-0000-000004000000}"/>
    <cellStyle name="20% - Accent5" xfId="5" xr:uid="{00000000-0005-0000-0000-000005000000}"/>
    <cellStyle name="20% - Accent6" xfId="6" xr:uid="{00000000-0005-0000-0000-000006000000}"/>
    <cellStyle name="40% - Accent1" xfId="7" xr:uid="{00000000-0005-0000-0000-000007000000}"/>
    <cellStyle name="40% - Accent2" xfId="8" xr:uid="{00000000-0005-0000-0000-000008000000}"/>
    <cellStyle name="40% - Accent3" xfId="9" xr:uid="{00000000-0005-0000-0000-000009000000}"/>
    <cellStyle name="40% - Accent4" xfId="10" xr:uid="{00000000-0005-0000-0000-00000A000000}"/>
    <cellStyle name="40% - Accent5" xfId="11" xr:uid="{00000000-0005-0000-0000-00000B000000}"/>
    <cellStyle name="40% - Accent6" xfId="12" xr:uid="{00000000-0005-0000-0000-00000C000000}"/>
    <cellStyle name="60% - Accent1" xfId="13" xr:uid="{00000000-0005-0000-0000-00000D000000}"/>
    <cellStyle name="60% - Accent2" xfId="14" xr:uid="{00000000-0005-0000-0000-00000E000000}"/>
    <cellStyle name="60% - Accent3" xfId="15" xr:uid="{00000000-0005-0000-0000-00000F000000}"/>
    <cellStyle name="60% - Accent4" xfId="16" xr:uid="{00000000-0005-0000-0000-000010000000}"/>
    <cellStyle name="60% - Accent5" xfId="17" xr:uid="{00000000-0005-0000-0000-000011000000}"/>
    <cellStyle name="60% - Accent6" xfId="18" xr:uid="{00000000-0005-0000-0000-000012000000}"/>
    <cellStyle name="Accent1" xfId="19" xr:uid="{00000000-0005-0000-0000-000013000000}"/>
    <cellStyle name="Accent2" xfId="20" xr:uid="{00000000-0005-0000-0000-000014000000}"/>
    <cellStyle name="Accent3" xfId="21" xr:uid="{00000000-0005-0000-0000-000015000000}"/>
    <cellStyle name="Accent4" xfId="22" xr:uid="{00000000-0005-0000-0000-000016000000}"/>
    <cellStyle name="Accent5" xfId="23" xr:uid="{00000000-0005-0000-0000-000017000000}"/>
    <cellStyle name="Accent6" xfId="24" xr:uid="{00000000-0005-0000-0000-000018000000}"/>
    <cellStyle name="Berekening" xfId="25" xr:uid="{00000000-0005-0000-0000-000019000000}"/>
    <cellStyle name="Comma" xfId="30" xr:uid="{00000000-0005-0000-0000-00001E000000}"/>
    <cellStyle name="Comma [0]" xfId="31" xr:uid="{00000000-0005-0000-0000-00001F000000}"/>
    <cellStyle name="Controlecel" xfId="26" xr:uid="{00000000-0005-0000-0000-00001A000000}"/>
    <cellStyle name="Currency" xfId="44" xr:uid="{00000000-0005-0000-0000-00002C000000}"/>
    <cellStyle name="Currency [0]" xfId="45" xr:uid="{00000000-0005-0000-0000-00002D000000}"/>
    <cellStyle name="Gekoppelde cel" xfId="27" xr:uid="{00000000-0005-0000-0000-00001B000000}"/>
    <cellStyle name="Goed" xfId="28" xr:uid="{00000000-0005-0000-0000-00001C000000}"/>
    <cellStyle name="Invoer" xfId="29" xr:uid="{00000000-0005-0000-0000-00001D000000}"/>
    <cellStyle name="Kop 1" xfId="32" xr:uid="{00000000-0005-0000-0000-000020000000}"/>
    <cellStyle name="Kop 2" xfId="33" xr:uid="{00000000-0005-0000-0000-000021000000}"/>
    <cellStyle name="Kop 3" xfId="34" xr:uid="{00000000-0005-0000-0000-000022000000}"/>
    <cellStyle name="Kop 4" xfId="35" xr:uid="{00000000-0005-0000-0000-000023000000}"/>
    <cellStyle name="Neutraal" xfId="36" xr:uid="{00000000-0005-0000-0000-000024000000}"/>
    <cellStyle name="Normal" xfId="0" builtinId="0"/>
    <cellStyle name="Notitie" xfId="37" xr:uid="{00000000-0005-0000-0000-000025000000}"/>
    <cellStyle name="Ongeldig" xfId="38" xr:uid="{00000000-0005-0000-0000-000026000000}"/>
    <cellStyle name="Percent" xfId="39" xr:uid="{00000000-0005-0000-0000-000027000000}"/>
    <cellStyle name="Standaard 2" xfId="40" xr:uid="{00000000-0005-0000-0000-000028000000}"/>
    <cellStyle name="Titel" xfId="41" xr:uid="{00000000-0005-0000-0000-000029000000}"/>
    <cellStyle name="Totaal" xfId="42" xr:uid="{00000000-0005-0000-0000-00002A000000}"/>
    <cellStyle name="Uitvoer" xfId="43" xr:uid="{00000000-0005-0000-0000-00002B000000}"/>
    <cellStyle name="Verklarende tekst" xfId="46" xr:uid="{00000000-0005-0000-0000-00002E000000}"/>
    <cellStyle name="Waarschuwingstekst"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D39"/>
  <sheetViews>
    <sheetView workbookViewId="0">
      <selection activeCell="C17" sqref="C17"/>
    </sheetView>
  </sheetViews>
  <sheetFormatPr baseColWidth="10" defaultColWidth="9.140625" defaultRowHeight="12.75" x14ac:dyDescent="0.2"/>
  <cols>
    <col min="1" max="1" width="14.7109375" style="16" customWidth="1"/>
    <col min="2" max="2" width="18.85546875" style="16" customWidth="1"/>
    <col min="3" max="3" width="27" style="16" customWidth="1"/>
    <col min="4" max="4" width="27.7109375" style="16" customWidth="1"/>
    <col min="5" max="5" width="9.140625" style="16" customWidth="1"/>
    <col min="6" max="16384" width="9.140625" style="16"/>
  </cols>
  <sheetData>
    <row r="1" spans="1:4" ht="19.5" x14ac:dyDescent="0.25">
      <c r="A1" s="43"/>
      <c r="B1" s="44"/>
      <c r="C1" s="46" t="s">
        <v>22</v>
      </c>
      <c r="D1" s="45"/>
    </row>
    <row r="2" spans="1:4" ht="3.75" customHeight="1" x14ac:dyDescent="0.2">
      <c r="A2" s="17"/>
      <c r="B2" s="17"/>
      <c r="C2" s="17"/>
      <c r="D2" s="17"/>
    </row>
    <row r="3" spans="1:4" ht="3.75" customHeight="1" x14ac:dyDescent="0.2">
      <c r="A3" s="17"/>
      <c r="B3" s="17"/>
      <c r="C3" s="17"/>
      <c r="D3" s="17"/>
    </row>
    <row r="4" spans="1:4" ht="3.75" customHeight="1" x14ac:dyDescent="0.2">
      <c r="A4" s="17"/>
      <c r="B4" s="17"/>
      <c r="C4" s="17"/>
      <c r="D4" s="17"/>
    </row>
    <row r="5" spans="1:4" ht="3.75" customHeight="1" x14ac:dyDescent="0.2">
      <c r="A5" s="17"/>
      <c r="B5" s="17"/>
      <c r="C5" s="17"/>
      <c r="D5" s="17"/>
    </row>
    <row r="6" spans="1:4" ht="3.75" customHeight="1" x14ac:dyDescent="0.2">
      <c r="A6" s="19"/>
      <c r="C6" s="20"/>
      <c r="D6" s="33"/>
    </row>
    <row r="7" spans="1:4" ht="3.75" customHeight="1" x14ac:dyDescent="0.2">
      <c r="A7" s="15"/>
      <c r="B7" s="15"/>
      <c r="C7" s="15"/>
      <c r="D7" s="34"/>
    </row>
    <row r="8" spans="1:4" ht="89.25" customHeight="1" x14ac:dyDescent="0.2">
      <c r="A8" s="8" t="s">
        <v>23</v>
      </c>
      <c r="B8" s="11"/>
      <c r="C8" s="10" t="s">
        <v>81</v>
      </c>
      <c r="D8" s="9"/>
    </row>
    <row r="9" spans="1:4" ht="25.5" customHeight="1" x14ac:dyDescent="0.2">
      <c r="A9" s="8" t="s">
        <v>20</v>
      </c>
      <c r="B9" s="11"/>
      <c r="C9" s="10" t="s">
        <v>82</v>
      </c>
      <c r="D9" s="9"/>
    </row>
    <row r="10" spans="1:4" ht="25.5" customHeight="1" x14ac:dyDescent="0.2">
      <c r="A10" s="5" t="s">
        <v>71</v>
      </c>
      <c r="B10" s="11"/>
      <c r="C10" s="14" t="s">
        <v>83</v>
      </c>
      <c r="D10" s="13"/>
    </row>
    <row r="11" spans="1:4" ht="25.5" customHeight="1" x14ac:dyDescent="0.2">
      <c r="A11" s="5" t="s">
        <v>24</v>
      </c>
      <c r="B11" s="11"/>
      <c r="C11" s="14" t="s">
        <v>84</v>
      </c>
      <c r="D11" s="13"/>
    </row>
    <row r="12" spans="1:4" ht="25.5" customHeight="1" x14ac:dyDescent="0.2">
      <c r="A12" s="5" t="s">
        <v>34</v>
      </c>
      <c r="B12" s="11"/>
      <c r="C12" s="14" t="s">
        <v>85</v>
      </c>
      <c r="D12" s="13"/>
    </row>
    <row r="13" spans="1:4" ht="25.5" customHeight="1" x14ac:dyDescent="0.2">
      <c r="A13" s="12" t="s">
        <v>25</v>
      </c>
      <c r="B13" s="11"/>
      <c r="C13" s="14" t="s">
        <v>86</v>
      </c>
      <c r="D13" s="13"/>
    </row>
    <row r="14" spans="1:4" ht="5.25" customHeight="1" x14ac:dyDescent="0.2">
      <c r="A14" s="15"/>
      <c r="B14" s="15"/>
      <c r="C14" s="15"/>
      <c r="D14" s="15"/>
    </row>
    <row r="15" spans="1:4" ht="5.25" customHeight="1" x14ac:dyDescent="0.2">
      <c r="A15" s="18"/>
      <c r="B15" s="18"/>
      <c r="C15" s="18"/>
      <c r="D15" s="18"/>
    </row>
    <row r="16" spans="1:4" ht="25.5" customHeight="1" x14ac:dyDescent="0.2">
      <c r="A16" s="63" t="s">
        <v>26</v>
      </c>
      <c r="B16" s="48"/>
      <c r="C16" s="50"/>
      <c r="D16" s="51"/>
    </row>
    <row r="17" spans="1:4" ht="25.5" customHeight="1" x14ac:dyDescent="0.2">
      <c r="A17" s="48"/>
      <c r="B17" s="52" t="s">
        <v>33</v>
      </c>
      <c r="C17" s="53">
        <f>Postes!M187</f>
        <v>0</v>
      </c>
      <c r="D17" s="54"/>
    </row>
    <row r="18" spans="1:4" ht="25.5" customHeight="1" x14ac:dyDescent="0.2">
      <c r="A18" s="48"/>
      <c r="B18" s="52" t="s">
        <v>29</v>
      </c>
      <c r="C18" s="55">
        <f>C19-C17</f>
        <v>0</v>
      </c>
      <c r="D18" s="54"/>
    </row>
    <row r="19" spans="1:4" ht="25.5" customHeight="1" x14ac:dyDescent="0.2">
      <c r="A19" s="48"/>
      <c r="B19" s="52" t="s">
        <v>28</v>
      </c>
      <c r="C19" s="56">
        <f>Postes!M189</f>
        <v>0</v>
      </c>
      <c r="D19" s="54"/>
    </row>
    <row r="20" spans="1:4" x14ac:dyDescent="0.2">
      <c r="A20" s="57"/>
      <c r="B20" s="58"/>
      <c r="C20" s="59"/>
      <c r="D20" s="51"/>
    </row>
    <row r="21" spans="1:4" ht="27" customHeight="1" x14ac:dyDescent="0.2">
      <c r="A21" s="63" t="s">
        <v>30</v>
      </c>
      <c r="B21" s="52"/>
      <c r="C21" s="60"/>
      <c r="D21" s="51"/>
    </row>
    <row r="22" spans="1:4" ht="27" customHeight="1" x14ac:dyDescent="0.2">
      <c r="A22" s="48"/>
      <c r="B22" s="52" t="s">
        <v>27</v>
      </c>
      <c r="C22" s="53">
        <f>Omissions!E14</f>
        <v>0</v>
      </c>
      <c r="D22" s="54"/>
    </row>
    <row r="23" spans="1:4" ht="27" customHeight="1" x14ac:dyDescent="0.2">
      <c r="A23" s="48"/>
      <c r="B23" s="52" t="s">
        <v>29</v>
      </c>
      <c r="C23" s="55">
        <f>Omissions!E15</f>
        <v>0</v>
      </c>
      <c r="D23" s="54"/>
    </row>
    <row r="24" spans="1:4" ht="27" customHeight="1" x14ac:dyDescent="0.2">
      <c r="A24" s="48"/>
      <c r="B24" s="52" t="s">
        <v>28</v>
      </c>
      <c r="C24" s="56">
        <f>C22+C23</f>
        <v>0</v>
      </c>
      <c r="D24" s="54"/>
    </row>
    <row r="25" spans="1:4" x14ac:dyDescent="0.2">
      <c r="A25" s="57"/>
      <c r="B25" s="58"/>
      <c r="C25" s="59"/>
      <c r="D25" s="51"/>
    </row>
    <row r="26" spans="1:4" ht="26.25" customHeight="1" x14ac:dyDescent="0.2">
      <c r="A26" s="63" t="s">
        <v>31</v>
      </c>
      <c r="B26" s="52"/>
      <c r="C26" s="60"/>
      <c r="D26" s="51"/>
    </row>
    <row r="27" spans="1:4" ht="26.25" customHeight="1" x14ac:dyDescent="0.2">
      <c r="A27" s="48"/>
      <c r="B27" s="52" t="s">
        <v>27</v>
      </c>
      <c r="C27" s="53">
        <f>C17+C22</f>
        <v>0</v>
      </c>
      <c r="D27" s="54"/>
    </row>
    <row r="28" spans="1:4" ht="26.25" customHeight="1" x14ac:dyDescent="0.2">
      <c r="A28" s="48"/>
      <c r="B28" s="52" t="s">
        <v>29</v>
      </c>
      <c r="C28" s="55">
        <f>C18+C23</f>
        <v>0</v>
      </c>
      <c r="D28" s="54"/>
    </row>
    <row r="29" spans="1:4" ht="26.25" customHeight="1" x14ac:dyDescent="0.2">
      <c r="A29" s="48"/>
      <c r="B29" s="61" t="s">
        <v>28</v>
      </c>
      <c r="C29" s="62">
        <f>C19+C24</f>
        <v>0</v>
      </c>
      <c r="D29" s="54"/>
    </row>
    <row r="30" spans="1:4" ht="6" customHeight="1" x14ac:dyDescent="0.2">
      <c r="A30" s="18"/>
      <c r="B30" s="18"/>
      <c r="C30" s="18"/>
      <c r="D30" s="18"/>
    </row>
    <row r="31" spans="1:4" ht="6" customHeight="1" x14ac:dyDescent="0.2">
      <c r="A31" s="18"/>
      <c r="B31" s="18"/>
      <c r="C31" s="18"/>
      <c r="D31" s="18"/>
    </row>
    <row r="32" spans="1:4" ht="6" customHeight="1" x14ac:dyDescent="0.2">
      <c r="A32" s="18"/>
      <c r="B32" s="18"/>
      <c r="C32" s="18"/>
      <c r="D32" s="18"/>
    </row>
    <row r="33" spans="1:4" ht="6" customHeight="1" x14ac:dyDescent="0.2">
      <c r="A33" s="18"/>
      <c r="B33" s="18"/>
      <c r="C33" s="18"/>
      <c r="D33" s="18"/>
    </row>
    <row r="34" spans="1:4" ht="6" customHeight="1" x14ac:dyDescent="0.2">
      <c r="A34" s="18"/>
      <c r="B34" s="18"/>
      <c r="C34" s="18"/>
      <c r="D34" s="18"/>
    </row>
    <row r="35" spans="1:4" x14ac:dyDescent="0.2">
      <c r="A35" s="47" t="s">
        <v>32</v>
      </c>
    </row>
    <row r="37" spans="1:4" ht="24.75" customHeight="1" x14ac:dyDescent="0.2">
      <c r="A37" s="7" t="s">
        <v>40</v>
      </c>
      <c r="B37" s="7"/>
      <c r="C37" s="89"/>
      <c r="D37" s="49"/>
    </row>
    <row r="38" spans="1:4" x14ac:dyDescent="0.2">
      <c r="A38" s="6" t="s">
        <v>73</v>
      </c>
      <c r="B38" s="6"/>
      <c r="C38" s="90"/>
    </row>
    <row r="39" spans="1:4" x14ac:dyDescent="0.2">
      <c r="A39" s="6" t="s">
        <v>74</v>
      </c>
      <c r="B39" s="6"/>
      <c r="C39" s="90"/>
    </row>
  </sheetData>
  <sheetProtection sheet="1" formatCells="0" formatColumns="0" formatRows="0"/>
  <mergeCells count="15">
    <mergeCell ref="A37:B37"/>
    <mergeCell ref="A38:B38"/>
    <mergeCell ref="A39:B39"/>
    <mergeCell ref="A11:B11"/>
    <mergeCell ref="A12:B12"/>
    <mergeCell ref="C10:D10"/>
    <mergeCell ref="A13:B13"/>
    <mergeCell ref="C8:D8"/>
    <mergeCell ref="C9:D9"/>
    <mergeCell ref="C11:D11"/>
    <mergeCell ref="C12:D12"/>
    <mergeCell ref="C13:D13"/>
    <mergeCell ref="A8:B8"/>
    <mergeCell ref="A9:B9"/>
    <mergeCell ref="A10:B10"/>
  </mergeCells>
  <pageMargins left="0.75" right="0.75" top="1" bottom="1" header="0.5" footer="0.5"/>
  <pageSetup paperSize="9" orientation="portrait" horizontalDpi="1200" verticalDpi="1200" r:id="rId1"/>
  <ignoredErrors>
    <ignoredError sqref="A1:CW1000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P208"/>
  <sheetViews>
    <sheetView tabSelected="1" workbookViewId="0">
      <pane ySplit="3" topLeftCell="A4" activePane="bottomLeft" state="frozen"/>
      <selection pane="bottomLeft" activeCell="K5" sqref="K5"/>
    </sheetView>
  </sheetViews>
  <sheetFormatPr baseColWidth="10" defaultColWidth="9.140625" defaultRowHeight="10.5" x14ac:dyDescent="0.15"/>
  <cols>
    <col min="1" max="1" width="7.140625" style="38" customWidth="1"/>
    <col min="2" max="2" width="11.7109375" style="93" customWidth="1"/>
    <col min="3" max="3" width="3.7109375" style="93" customWidth="1"/>
    <col min="4" max="4" width="30.7109375" style="76" customWidth="1"/>
    <col min="5" max="5" width="4.7109375" style="31" customWidth="1"/>
    <col min="6" max="6" width="4.42578125" style="31" customWidth="1"/>
    <col min="7" max="7" width="7.85546875" style="96" customWidth="1"/>
    <col min="8" max="9" width="4.7109375" style="32" hidden="1" customWidth="1"/>
    <col min="10" max="10" width="7.7109375" style="96" hidden="1" customWidth="1"/>
    <col min="11" max="11" width="12.7109375" style="103" customWidth="1"/>
    <col min="12" max="12" width="28.7109375" style="77" hidden="1" customWidth="1"/>
    <col min="13" max="13" width="16.7109375" style="107" customWidth="1"/>
    <col min="14" max="14" width="7.42578125" style="102" customWidth="1"/>
    <col min="15" max="15" width="15.7109375" style="41" hidden="1" customWidth="1"/>
    <col min="16" max="16" width="16.7109375" style="21" customWidth="1"/>
    <col min="17" max="17" width="9.140625" style="21" customWidth="1"/>
    <col min="18" max="16384" width="9.140625" style="21"/>
  </cols>
  <sheetData>
    <row r="1" spans="1:16" hidden="1" x14ac:dyDescent="0.15">
      <c r="A1" s="91"/>
      <c r="B1" s="23"/>
      <c r="C1" s="23"/>
      <c r="D1" s="73"/>
      <c r="E1" s="25"/>
      <c r="F1" s="25"/>
      <c r="G1" s="94"/>
      <c r="H1" s="26"/>
      <c r="I1" s="26"/>
      <c r="J1" s="94"/>
      <c r="K1" s="130"/>
      <c r="L1" s="136"/>
      <c r="M1" s="104"/>
      <c r="N1" s="99"/>
      <c r="O1" s="39"/>
    </row>
    <row r="2" spans="1:16" s="22" customFormat="1" hidden="1" x14ac:dyDescent="0.15">
      <c r="A2" s="24"/>
      <c r="B2" s="23"/>
      <c r="C2" s="23"/>
      <c r="D2" s="74"/>
      <c r="E2" s="24"/>
      <c r="F2" s="24"/>
      <c r="G2" s="97"/>
      <c r="H2" s="27"/>
      <c r="I2" s="27"/>
      <c r="J2" s="97"/>
      <c r="K2" s="131"/>
      <c r="L2" s="137"/>
      <c r="M2" s="105"/>
      <c r="N2" s="100"/>
      <c r="O2" s="40"/>
    </row>
    <row r="3" spans="1:16" ht="30" customHeight="1" x14ac:dyDescent="0.15">
      <c r="A3" s="4" t="s">
        <v>87</v>
      </c>
      <c r="B3" s="3"/>
      <c r="C3" s="3"/>
      <c r="D3" s="3"/>
      <c r="E3" s="2"/>
      <c r="F3" s="2"/>
      <c r="G3" s="2"/>
      <c r="H3" s="1"/>
      <c r="I3" s="1"/>
      <c r="J3" s="2"/>
      <c r="K3" s="193"/>
      <c r="L3" s="194"/>
      <c r="M3" s="195"/>
      <c r="N3" s="196"/>
      <c r="O3" s="197"/>
      <c r="P3" s="198"/>
    </row>
    <row r="4" spans="1:16" s="22" customFormat="1" x14ac:dyDescent="0.15">
      <c r="A4" s="35" t="s">
        <v>38</v>
      </c>
      <c r="B4" s="92" t="s">
        <v>20</v>
      </c>
      <c r="C4" s="92"/>
      <c r="D4" s="75" t="s">
        <v>12</v>
      </c>
      <c r="E4" s="36" t="s">
        <v>0</v>
      </c>
      <c r="F4" s="36" t="s">
        <v>21</v>
      </c>
      <c r="G4" s="95" t="s">
        <v>13</v>
      </c>
      <c r="H4" s="37" t="s">
        <v>2</v>
      </c>
      <c r="I4" s="37" t="s">
        <v>3</v>
      </c>
      <c r="J4" s="98" t="s">
        <v>75</v>
      </c>
      <c r="K4" s="132" t="s">
        <v>76</v>
      </c>
      <c r="L4" s="138" t="s">
        <v>15</v>
      </c>
      <c r="M4" s="106" t="s">
        <v>16</v>
      </c>
      <c r="N4" s="101" t="s">
        <v>17</v>
      </c>
      <c r="O4" s="42" t="s">
        <v>29</v>
      </c>
      <c r="P4" s="88" t="s">
        <v>78</v>
      </c>
    </row>
    <row r="5" spans="1:16" s="120" customFormat="1" ht="32.25" x14ac:dyDescent="0.2">
      <c r="A5" s="110"/>
      <c r="B5" s="111" t="s">
        <v>88</v>
      </c>
      <c r="C5" s="111" t="s">
        <v>89</v>
      </c>
      <c r="D5" s="112" t="s">
        <v>90</v>
      </c>
      <c r="E5" s="113" t="s">
        <v>88</v>
      </c>
      <c r="F5" s="113"/>
      <c r="G5" s="114"/>
      <c r="H5" s="115"/>
      <c r="I5" s="115"/>
      <c r="J5" s="114"/>
      <c r="K5" s="133"/>
      <c r="L5" s="139"/>
      <c r="M5" s="117"/>
      <c r="N5" s="118"/>
      <c r="O5" s="119"/>
      <c r="P5" s="147"/>
    </row>
    <row r="6" spans="1:16" s="120" customFormat="1" ht="12.75" x14ac:dyDescent="0.2">
      <c r="A6" s="110"/>
      <c r="B6" s="111" t="s">
        <v>88</v>
      </c>
      <c r="C6" s="111" t="s">
        <v>88</v>
      </c>
      <c r="D6" s="112" t="s">
        <v>91</v>
      </c>
      <c r="E6" s="113" t="s">
        <v>88</v>
      </c>
      <c r="F6" s="113"/>
      <c r="G6" s="114"/>
      <c r="H6" s="115"/>
      <c r="I6" s="115"/>
      <c r="J6" s="114"/>
      <c r="K6" s="133"/>
      <c r="L6" s="139"/>
      <c r="M6" s="117"/>
      <c r="N6" s="118"/>
      <c r="O6" s="119"/>
      <c r="P6" s="147"/>
    </row>
    <row r="7" spans="1:16" s="120" customFormat="1" ht="12.75" x14ac:dyDescent="0.2">
      <c r="A7" s="110"/>
      <c r="B7" s="111" t="s">
        <v>88</v>
      </c>
      <c r="C7" s="111" t="s">
        <v>88</v>
      </c>
      <c r="D7" s="112" t="s">
        <v>92</v>
      </c>
      <c r="E7" s="113" t="s">
        <v>88</v>
      </c>
      <c r="F7" s="113"/>
      <c r="G7" s="114"/>
      <c r="H7" s="115"/>
      <c r="I7" s="115"/>
      <c r="J7" s="114"/>
      <c r="K7" s="133"/>
      <c r="L7" s="139"/>
      <c r="M7" s="117"/>
      <c r="N7" s="118"/>
      <c r="O7" s="119"/>
      <c r="P7" s="147"/>
    </row>
    <row r="8" spans="1:16" ht="21" x14ac:dyDescent="0.15">
      <c r="A8" s="38">
        <v>1</v>
      </c>
      <c r="B8" s="108" t="s">
        <v>93</v>
      </c>
      <c r="C8" s="108" t="s">
        <v>94</v>
      </c>
      <c r="D8" s="109" t="s">
        <v>96</v>
      </c>
      <c r="E8" s="31" t="s">
        <v>95</v>
      </c>
      <c r="F8" s="31" t="s">
        <v>97</v>
      </c>
      <c r="G8" s="96">
        <v>300</v>
      </c>
      <c r="J8" s="96">
        <f>G8-I8+H8</f>
        <v>300</v>
      </c>
      <c r="K8" s="134"/>
      <c r="L8" s="140"/>
      <c r="M8" s="107">
        <f>ROUND(G8*ROUND(K8,4),2)</f>
        <v>0</v>
      </c>
      <c r="N8" s="102">
        <v>0.21</v>
      </c>
      <c r="O8" s="41">
        <f>ROUND(N8*ROUND(M8,4),2)</f>
        <v>0</v>
      </c>
      <c r="P8" s="148"/>
    </row>
    <row r="9" spans="1:16" s="120" customFormat="1" ht="32.25" x14ac:dyDescent="0.2">
      <c r="A9" s="121"/>
      <c r="B9" s="122" t="s">
        <v>88</v>
      </c>
      <c r="C9" s="122" t="s">
        <v>88</v>
      </c>
      <c r="D9" s="123" t="s">
        <v>99</v>
      </c>
      <c r="E9" s="124" t="s">
        <v>98</v>
      </c>
      <c r="F9" s="124"/>
      <c r="G9" s="125"/>
      <c r="H9" s="126"/>
      <c r="I9" s="126"/>
      <c r="J9" s="125"/>
      <c r="K9" s="135"/>
      <c r="L9" s="141" t="s">
        <v>100</v>
      </c>
      <c r="M9" s="127"/>
      <c r="N9" s="128"/>
      <c r="O9" s="129"/>
      <c r="P9" s="149"/>
    </row>
    <row r="10" spans="1:16" ht="42" x14ac:dyDescent="0.15">
      <c r="A10" s="38">
        <v>2</v>
      </c>
      <c r="B10" s="108" t="s">
        <v>101</v>
      </c>
      <c r="C10" s="108" t="s">
        <v>94</v>
      </c>
      <c r="D10" s="109" t="s">
        <v>102</v>
      </c>
      <c r="E10" s="31" t="s">
        <v>95</v>
      </c>
      <c r="F10" s="31" t="s">
        <v>103</v>
      </c>
      <c r="G10" s="96">
        <v>90</v>
      </c>
      <c r="J10" s="96">
        <f>G10-I10+H10</f>
        <v>90</v>
      </c>
      <c r="K10" s="134"/>
      <c r="L10" s="140"/>
      <c r="M10" s="107">
        <f>ROUND(G10*ROUND(K10,4),2)</f>
        <v>0</v>
      </c>
      <c r="N10" s="102">
        <v>0.21</v>
      </c>
      <c r="O10" s="41">
        <f>ROUND(N10*ROUND(M10,4),2)</f>
        <v>0</v>
      </c>
      <c r="P10" s="148"/>
    </row>
    <row r="11" spans="1:16" ht="42" x14ac:dyDescent="0.15">
      <c r="A11" s="38">
        <v>3</v>
      </c>
      <c r="B11" s="108" t="s">
        <v>104</v>
      </c>
      <c r="C11" s="108" t="s">
        <v>94</v>
      </c>
      <c r="D11" s="109" t="s">
        <v>105</v>
      </c>
      <c r="E11" s="31" t="s">
        <v>95</v>
      </c>
      <c r="F11" s="31" t="s">
        <v>106</v>
      </c>
      <c r="G11" s="96">
        <v>60</v>
      </c>
      <c r="J11" s="96">
        <f>G11-I11+H11</f>
        <v>60</v>
      </c>
      <c r="K11" s="134"/>
      <c r="L11" s="140"/>
      <c r="M11" s="107">
        <f>ROUND(G11*ROUND(K11,4),2)</f>
        <v>0</v>
      </c>
      <c r="N11" s="102">
        <v>0.21</v>
      </c>
      <c r="O11" s="41">
        <f>ROUND(N11*ROUND(M11,4),2)</f>
        <v>0</v>
      </c>
      <c r="P11" s="148"/>
    </row>
    <row r="12" spans="1:16" s="120" customFormat="1" ht="32.25" x14ac:dyDescent="0.2">
      <c r="A12" s="121"/>
      <c r="B12" s="122" t="s">
        <v>88</v>
      </c>
      <c r="C12" s="122" t="s">
        <v>88</v>
      </c>
      <c r="D12" s="123" t="s">
        <v>107</v>
      </c>
      <c r="E12" s="124" t="s">
        <v>98</v>
      </c>
      <c r="F12" s="124"/>
      <c r="G12" s="125"/>
      <c r="H12" s="126"/>
      <c r="I12" s="126"/>
      <c r="J12" s="125"/>
      <c r="K12" s="135"/>
      <c r="L12" s="141" t="s">
        <v>100</v>
      </c>
      <c r="M12" s="127"/>
      <c r="N12" s="128"/>
      <c r="O12" s="129"/>
      <c r="P12" s="149"/>
    </row>
    <row r="13" spans="1:16" ht="31.5" x14ac:dyDescent="0.15">
      <c r="A13" s="38">
        <v>4</v>
      </c>
      <c r="B13" s="108" t="s">
        <v>108</v>
      </c>
      <c r="C13" s="108" t="s">
        <v>94</v>
      </c>
      <c r="D13" s="109" t="s">
        <v>109</v>
      </c>
      <c r="E13" s="31" t="s">
        <v>95</v>
      </c>
      <c r="F13" s="31" t="s">
        <v>97</v>
      </c>
      <c r="G13" s="96">
        <v>300</v>
      </c>
      <c r="J13" s="96">
        <f>G13-I13+H13</f>
        <v>300</v>
      </c>
      <c r="K13" s="134"/>
      <c r="L13" s="140"/>
      <c r="M13" s="107">
        <f>ROUND(G13*ROUND(K13,4),2)</f>
        <v>0</v>
      </c>
      <c r="N13" s="102">
        <v>0.21</v>
      </c>
      <c r="O13" s="41">
        <f>ROUND(N13*ROUND(M13,4),2)</f>
        <v>0</v>
      </c>
      <c r="P13" s="148"/>
    </row>
    <row r="14" spans="1:16" ht="31.5" x14ac:dyDescent="0.15">
      <c r="A14" s="38">
        <v>5</v>
      </c>
      <c r="B14" s="108" t="s">
        <v>110</v>
      </c>
      <c r="C14" s="108" t="s">
        <v>94</v>
      </c>
      <c r="D14" s="109" t="s">
        <v>111</v>
      </c>
      <c r="E14" s="31" t="s">
        <v>95</v>
      </c>
      <c r="F14" s="31" t="s">
        <v>97</v>
      </c>
      <c r="G14" s="96">
        <v>10</v>
      </c>
      <c r="J14" s="96">
        <f>G14-I14+H14</f>
        <v>10</v>
      </c>
      <c r="K14" s="134"/>
      <c r="L14" s="140"/>
      <c r="M14" s="107">
        <f>ROUND(G14*ROUND(K14,4),2)</f>
        <v>0</v>
      </c>
      <c r="N14" s="102">
        <v>0.21</v>
      </c>
      <c r="O14" s="41">
        <f>ROUND(N14*ROUND(M14,4),2)</f>
        <v>0</v>
      </c>
      <c r="P14" s="148"/>
    </row>
    <row r="15" spans="1:16" s="120" customFormat="1" ht="21.75" x14ac:dyDescent="0.2">
      <c r="A15" s="121"/>
      <c r="B15" s="122" t="s">
        <v>88</v>
      </c>
      <c r="C15" s="122" t="s">
        <v>88</v>
      </c>
      <c r="D15" s="123" t="s">
        <v>112</v>
      </c>
      <c r="E15" s="124" t="s">
        <v>98</v>
      </c>
      <c r="F15" s="124"/>
      <c r="G15" s="125"/>
      <c r="H15" s="126"/>
      <c r="I15" s="126"/>
      <c r="J15" s="125"/>
      <c r="K15" s="135"/>
      <c r="L15" s="141" t="s">
        <v>100</v>
      </c>
      <c r="M15" s="127"/>
      <c r="N15" s="128"/>
      <c r="O15" s="129"/>
      <c r="P15" s="149"/>
    </row>
    <row r="16" spans="1:16" ht="31.5" x14ac:dyDescent="0.15">
      <c r="A16" s="38">
        <v>6</v>
      </c>
      <c r="B16" s="108" t="s">
        <v>113</v>
      </c>
      <c r="C16" s="108" t="s">
        <v>94</v>
      </c>
      <c r="D16" s="109" t="s">
        <v>114</v>
      </c>
      <c r="E16" s="31" t="s">
        <v>95</v>
      </c>
      <c r="F16" s="31" t="s">
        <v>106</v>
      </c>
      <c r="G16" s="96">
        <v>18</v>
      </c>
      <c r="J16" s="96">
        <f>G16-I16+H16</f>
        <v>18</v>
      </c>
      <c r="K16" s="134"/>
      <c r="L16" s="140"/>
      <c r="M16" s="107">
        <f>ROUND(G16*ROUND(K16,4),2)</f>
        <v>0</v>
      </c>
      <c r="N16" s="102">
        <v>0.21</v>
      </c>
      <c r="O16" s="41">
        <f>ROUND(N16*ROUND(M16,4),2)</f>
        <v>0</v>
      </c>
      <c r="P16" s="148"/>
    </row>
    <row r="17" spans="1:16" s="120" customFormat="1" ht="21.75" x14ac:dyDescent="0.2">
      <c r="A17" s="121"/>
      <c r="B17" s="122" t="s">
        <v>88</v>
      </c>
      <c r="C17" s="122" t="s">
        <v>88</v>
      </c>
      <c r="D17" s="123" t="s">
        <v>115</v>
      </c>
      <c r="E17" s="124" t="s">
        <v>98</v>
      </c>
      <c r="F17" s="124"/>
      <c r="G17" s="125"/>
      <c r="H17" s="126"/>
      <c r="I17" s="126"/>
      <c r="J17" s="125"/>
      <c r="K17" s="135"/>
      <c r="L17" s="141" t="s">
        <v>100</v>
      </c>
      <c r="M17" s="127"/>
      <c r="N17" s="128"/>
      <c r="O17" s="129"/>
      <c r="P17" s="149"/>
    </row>
    <row r="18" spans="1:16" ht="21" x14ac:dyDescent="0.15">
      <c r="A18" s="38">
        <v>7</v>
      </c>
      <c r="B18" s="108" t="s">
        <v>116</v>
      </c>
      <c r="C18" s="108" t="s">
        <v>94</v>
      </c>
      <c r="D18" s="109" t="s">
        <v>117</v>
      </c>
      <c r="E18" s="31" t="s">
        <v>95</v>
      </c>
      <c r="F18" s="31" t="s">
        <v>118</v>
      </c>
      <c r="G18" s="96">
        <v>7</v>
      </c>
      <c r="J18" s="96">
        <f t="shared" ref="J18:J28" si="0">G18-I18+H18</f>
        <v>7</v>
      </c>
      <c r="K18" s="134"/>
      <c r="L18" s="140"/>
      <c r="M18" s="107">
        <f t="shared" ref="M18:M28" si="1">ROUND(G18*ROUND(K18,4),2)</f>
        <v>0</v>
      </c>
      <c r="N18" s="102">
        <v>0.21</v>
      </c>
      <c r="O18" s="41">
        <f t="shared" ref="O18:O28" si="2">ROUND(N18*ROUND(M18,4),2)</f>
        <v>0</v>
      </c>
      <c r="P18" s="148"/>
    </row>
    <row r="19" spans="1:16" ht="42" x14ac:dyDescent="0.15">
      <c r="A19" s="38">
        <v>8</v>
      </c>
      <c r="B19" s="108" t="s">
        <v>119</v>
      </c>
      <c r="C19" s="108" t="s">
        <v>120</v>
      </c>
      <c r="D19" s="109" t="s">
        <v>121</v>
      </c>
      <c r="E19" s="31" t="s">
        <v>95</v>
      </c>
      <c r="F19" s="31" t="s">
        <v>97</v>
      </c>
      <c r="G19" s="96">
        <v>20</v>
      </c>
      <c r="J19" s="96">
        <f t="shared" si="0"/>
        <v>20</v>
      </c>
      <c r="K19" s="134"/>
      <c r="L19" s="140"/>
      <c r="M19" s="107">
        <f t="shared" si="1"/>
        <v>0</v>
      </c>
      <c r="N19" s="102">
        <v>0.21</v>
      </c>
      <c r="O19" s="41">
        <f t="shared" si="2"/>
        <v>0</v>
      </c>
      <c r="P19" s="148"/>
    </row>
    <row r="20" spans="1:16" ht="42" x14ac:dyDescent="0.15">
      <c r="A20" s="38">
        <v>9</v>
      </c>
      <c r="B20" s="108" t="s">
        <v>122</v>
      </c>
      <c r="C20" s="108" t="s">
        <v>120</v>
      </c>
      <c r="D20" s="109" t="s">
        <v>123</v>
      </c>
      <c r="E20" s="31" t="s">
        <v>95</v>
      </c>
      <c r="F20" s="31" t="s">
        <v>106</v>
      </c>
      <c r="G20" s="96">
        <v>10</v>
      </c>
      <c r="J20" s="96">
        <f t="shared" si="0"/>
        <v>10</v>
      </c>
      <c r="K20" s="134"/>
      <c r="L20" s="140"/>
      <c r="M20" s="107">
        <f t="shared" si="1"/>
        <v>0</v>
      </c>
      <c r="N20" s="102">
        <v>0.21</v>
      </c>
      <c r="O20" s="41">
        <f t="shared" si="2"/>
        <v>0</v>
      </c>
      <c r="P20" s="148"/>
    </row>
    <row r="21" spans="1:16" ht="42" x14ac:dyDescent="0.15">
      <c r="A21" s="38">
        <v>10</v>
      </c>
      <c r="B21" s="108" t="s">
        <v>124</v>
      </c>
      <c r="C21" s="108" t="s">
        <v>125</v>
      </c>
      <c r="D21" s="109" t="s">
        <v>126</v>
      </c>
      <c r="E21" s="31" t="s">
        <v>95</v>
      </c>
      <c r="F21" s="31" t="s">
        <v>106</v>
      </c>
      <c r="G21" s="96">
        <v>10</v>
      </c>
      <c r="J21" s="96">
        <f t="shared" si="0"/>
        <v>10</v>
      </c>
      <c r="K21" s="134"/>
      <c r="L21" s="140"/>
      <c r="M21" s="107">
        <f t="shared" si="1"/>
        <v>0</v>
      </c>
      <c r="N21" s="102">
        <v>0.21</v>
      </c>
      <c r="O21" s="41">
        <f t="shared" si="2"/>
        <v>0</v>
      </c>
      <c r="P21" s="148"/>
    </row>
    <row r="22" spans="1:16" ht="42" x14ac:dyDescent="0.15">
      <c r="A22" s="38">
        <v>11</v>
      </c>
      <c r="B22" s="108" t="s">
        <v>127</v>
      </c>
      <c r="C22" s="108" t="s">
        <v>128</v>
      </c>
      <c r="D22" s="109" t="s">
        <v>129</v>
      </c>
      <c r="E22" s="31" t="s">
        <v>95</v>
      </c>
      <c r="F22" s="31" t="s">
        <v>106</v>
      </c>
      <c r="G22" s="96">
        <v>10</v>
      </c>
      <c r="J22" s="96">
        <f t="shared" si="0"/>
        <v>10</v>
      </c>
      <c r="K22" s="134"/>
      <c r="L22" s="140"/>
      <c r="M22" s="107">
        <f t="shared" si="1"/>
        <v>0</v>
      </c>
      <c r="N22" s="102">
        <v>0.21</v>
      </c>
      <c r="O22" s="41">
        <f t="shared" si="2"/>
        <v>0</v>
      </c>
      <c r="P22" s="148"/>
    </row>
    <row r="23" spans="1:16" ht="52.5" x14ac:dyDescent="0.15">
      <c r="A23" s="38">
        <v>12</v>
      </c>
      <c r="B23" s="108" t="s">
        <v>130</v>
      </c>
      <c r="C23" s="108" t="s">
        <v>131</v>
      </c>
      <c r="D23" s="109" t="s">
        <v>132</v>
      </c>
      <c r="E23" s="31" t="s">
        <v>95</v>
      </c>
      <c r="F23" s="31" t="s">
        <v>103</v>
      </c>
      <c r="G23" s="96">
        <v>90</v>
      </c>
      <c r="J23" s="96">
        <f t="shared" si="0"/>
        <v>90</v>
      </c>
      <c r="K23" s="134"/>
      <c r="L23" s="140"/>
      <c r="M23" s="107">
        <f t="shared" si="1"/>
        <v>0</v>
      </c>
      <c r="N23" s="102">
        <v>0.21</v>
      </c>
      <c r="O23" s="41">
        <f t="shared" si="2"/>
        <v>0</v>
      </c>
      <c r="P23" s="148"/>
    </row>
    <row r="24" spans="1:16" ht="52.5" x14ac:dyDescent="0.15">
      <c r="A24" s="38">
        <v>13</v>
      </c>
      <c r="B24" s="108" t="s">
        <v>133</v>
      </c>
      <c r="C24" s="108" t="s">
        <v>131</v>
      </c>
      <c r="D24" s="109" t="s">
        <v>134</v>
      </c>
      <c r="E24" s="31" t="s">
        <v>95</v>
      </c>
      <c r="F24" s="31" t="s">
        <v>135</v>
      </c>
      <c r="G24" s="96">
        <v>15</v>
      </c>
      <c r="J24" s="96">
        <f t="shared" si="0"/>
        <v>15</v>
      </c>
      <c r="K24" s="134"/>
      <c r="L24" s="140"/>
      <c r="M24" s="107">
        <f t="shared" si="1"/>
        <v>0</v>
      </c>
      <c r="N24" s="102">
        <v>0.21</v>
      </c>
      <c r="O24" s="41">
        <f t="shared" si="2"/>
        <v>0</v>
      </c>
      <c r="P24" s="148"/>
    </row>
    <row r="25" spans="1:16" ht="21" x14ac:dyDescent="0.15">
      <c r="A25" s="38">
        <v>14</v>
      </c>
      <c r="B25" s="108" t="s">
        <v>136</v>
      </c>
      <c r="C25" s="108" t="s">
        <v>137</v>
      </c>
      <c r="D25" s="109" t="s">
        <v>138</v>
      </c>
      <c r="E25" s="31" t="s">
        <v>95</v>
      </c>
      <c r="F25" s="31" t="s">
        <v>103</v>
      </c>
      <c r="G25" s="96">
        <v>15</v>
      </c>
      <c r="J25" s="96">
        <f t="shared" si="0"/>
        <v>15</v>
      </c>
      <c r="K25" s="134"/>
      <c r="L25" s="140"/>
      <c r="M25" s="107">
        <f t="shared" si="1"/>
        <v>0</v>
      </c>
      <c r="N25" s="102">
        <v>0.21</v>
      </c>
      <c r="O25" s="41">
        <f t="shared" si="2"/>
        <v>0</v>
      </c>
      <c r="P25" s="148"/>
    </row>
    <row r="26" spans="1:16" ht="42" x14ac:dyDescent="0.15">
      <c r="A26" s="38">
        <v>15</v>
      </c>
      <c r="B26" s="108" t="s">
        <v>139</v>
      </c>
      <c r="C26" s="108" t="s">
        <v>140</v>
      </c>
      <c r="D26" s="109" t="s">
        <v>141</v>
      </c>
      <c r="E26" s="31" t="s">
        <v>95</v>
      </c>
      <c r="F26" s="31" t="s">
        <v>103</v>
      </c>
      <c r="G26" s="96">
        <v>90</v>
      </c>
      <c r="J26" s="96">
        <f t="shared" si="0"/>
        <v>90</v>
      </c>
      <c r="K26" s="134"/>
      <c r="L26" s="140"/>
      <c r="M26" s="107">
        <f t="shared" si="1"/>
        <v>0</v>
      </c>
      <c r="N26" s="102">
        <v>0.21</v>
      </c>
      <c r="O26" s="41">
        <f t="shared" si="2"/>
        <v>0</v>
      </c>
      <c r="P26" s="148"/>
    </row>
    <row r="27" spans="1:16" ht="42" x14ac:dyDescent="0.15">
      <c r="A27" s="38">
        <v>16</v>
      </c>
      <c r="B27" s="108" t="s">
        <v>142</v>
      </c>
      <c r="C27" s="108" t="s">
        <v>140</v>
      </c>
      <c r="D27" s="109" t="s">
        <v>143</v>
      </c>
      <c r="E27" s="31" t="s">
        <v>95</v>
      </c>
      <c r="F27" s="31" t="s">
        <v>97</v>
      </c>
      <c r="G27" s="96">
        <v>300</v>
      </c>
      <c r="J27" s="96">
        <f t="shared" si="0"/>
        <v>300</v>
      </c>
      <c r="K27" s="134"/>
      <c r="L27" s="140"/>
      <c r="M27" s="107">
        <f t="shared" si="1"/>
        <v>0</v>
      </c>
      <c r="N27" s="102">
        <v>0.21</v>
      </c>
      <c r="O27" s="41">
        <f t="shared" si="2"/>
        <v>0</v>
      </c>
      <c r="P27" s="148"/>
    </row>
    <row r="28" spans="1:16" ht="42" x14ac:dyDescent="0.15">
      <c r="A28" s="38">
        <v>17</v>
      </c>
      <c r="B28" s="108" t="s">
        <v>144</v>
      </c>
      <c r="C28" s="108" t="s">
        <v>145</v>
      </c>
      <c r="D28" s="109" t="s">
        <v>146</v>
      </c>
      <c r="E28" s="31" t="s">
        <v>95</v>
      </c>
      <c r="F28" s="31" t="s">
        <v>103</v>
      </c>
      <c r="G28" s="96">
        <v>90</v>
      </c>
      <c r="J28" s="96">
        <f t="shared" si="0"/>
        <v>90</v>
      </c>
      <c r="K28" s="134"/>
      <c r="L28" s="140"/>
      <c r="M28" s="107">
        <f t="shared" si="1"/>
        <v>0</v>
      </c>
      <c r="N28" s="102">
        <v>0.21</v>
      </c>
      <c r="O28" s="41">
        <f t="shared" si="2"/>
        <v>0</v>
      </c>
      <c r="P28" s="148"/>
    </row>
    <row r="29" spans="1:16" s="120" customFormat="1" ht="12.75" x14ac:dyDescent="0.2">
      <c r="A29" s="121"/>
      <c r="B29" s="122" t="s">
        <v>88</v>
      </c>
      <c r="C29" s="122" t="s">
        <v>88</v>
      </c>
      <c r="D29" s="123" t="s">
        <v>147</v>
      </c>
      <c r="E29" s="124" t="s">
        <v>98</v>
      </c>
      <c r="F29" s="124"/>
      <c r="G29" s="125"/>
      <c r="H29" s="126"/>
      <c r="I29" s="126"/>
      <c r="J29" s="125"/>
      <c r="K29" s="135"/>
      <c r="L29" s="141" t="s">
        <v>100</v>
      </c>
      <c r="M29" s="127"/>
      <c r="N29" s="128"/>
      <c r="O29" s="129"/>
      <c r="P29" s="149"/>
    </row>
    <row r="30" spans="1:16" ht="42" x14ac:dyDescent="0.15">
      <c r="A30" s="38">
        <v>18</v>
      </c>
      <c r="B30" s="108" t="s">
        <v>148</v>
      </c>
      <c r="C30" s="108" t="s">
        <v>149</v>
      </c>
      <c r="D30" s="109" t="s">
        <v>150</v>
      </c>
      <c r="E30" s="31" t="s">
        <v>95</v>
      </c>
      <c r="F30" s="31" t="s">
        <v>97</v>
      </c>
      <c r="G30" s="96">
        <v>300</v>
      </c>
      <c r="J30" s="96">
        <f>G30-I30+H30</f>
        <v>300</v>
      </c>
      <c r="K30" s="134"/>
      <c r="L30" s="140"/>
      <c r="M30" s="107">
        <f>ROUND(G30*ROUND(K30,4),2)</f>
        <v>0</v>
      </c>
      <c r="N30" s="102">
        <v>0.21</v>
      </c>
      <c r="O30" s="41">
        <f>ROUND(N30*ROUND(M30,4),2)</f>
        <v>0</v>
      </c>
      <c r="P30" s="148"/>
    </row>
    <row r="31" spans="1:16" ht="21" x14ac:dyDescent="0.15">
      <c r="A31" s="38">
        <v>19</v>
      </c>
      <c r="B31" s="108" t="s">
        <v>151</v>
      </c>
      <c r="C31" s="108" t="s">
        <v>149</v>
      </c>
      <c r="D31" s="109" t="s">
        <v>152</v>
      </c>
      <c r="E31" s="31" t="s">
        <v>95</v>
      </c>
      <c r="F31" s="31" t="s">
        <v>118</v>
      </c>
      <c r="G31" s="96">
        <v>10</v>
      </c>
      <c r="J31" s="96">
        <f>G31-I31+H31</f>
        <v>10</v>
      </c>
      <c r="K31" s="134"/>
      <c r="L31" s="140"/>
      <c r="M31" s="107">
        <f>ROUND(G31*ROUND(K31,4),2)</f>
        <v>0</v>
      </c>
      <c r="N31" s="102">
        <v>0.21</v>
      </c>
      <c r="O31" s="41">
        <f>ROUND(N31*ROUND(M31,4),2)</f>
        <v>0</v>
      </c>
      <c r="P31" s="148"/>
    </row>
    <row r="32" spans="1:16" s="120" customFormat="1" ht="32.25" x14ac:dyDescent="0.2">
      <c r="A32" s="121"/>
      <c r="B32" s="122" t="s">
        <v>88</v>
      </c>
      <c r="C32" s="122" t="s">
        <v>88</v>
      </c>
      <c r="D32" s="123" t="s">
        <v>153</v>
      </c>
      <c r="E32" s="124" t="s">
        <v>98</v>
      </c>
      <c r="F32" s="124"/>
      <c r="G32" s="125"/>
      <c r="H32" s="126"/>
      <c r="I32" s="126"/>
      <c r="J32" s="125"/>
      <c r="K32" s="135"/>
      <c r="L32" s="141" t="s">
        <v>100</v>
      </c>
      <c r="M32" s="127"/>
      <c r="N32" s="128"/>
      <c r="O32" s="129"/>
      <c r="P32" s="149"/>
    </row>
    <row r="33" spans="1:16" x14ac:dyDescent="0.15">
      <c r="A33" s="38">
        <v>20</v>
      </c>
      <c r="B33" s="108" t="s">
        <v>154</v>
      </c>
      <c r="C33" s="108" t="s">
        <v>149</v>
      </c>
      <c r="D33" s="109" t="s">
        <v>155</v>
      </c>
      <c r="E33" s="31" t="s">
        <v>95</v>
      </c>
      <c r="F33" s="31" t="s">
        <v>118</v>
      </c>
      <c r="G33" s="96">
        <v>20</v>
      </c>
      <c r="J33" s="96">
        <f>G33-I33+H33</f>
        <v>20</v>
      </c>
      <c r="K33" s="134"/>
      <c r="L33" s="140"/>
      <c r="M33" s="107">
        <f>ROUND(G33*ROUND(K33,4),2)</f>
        <v>0</v>
      </c>
      <c r="N33" s="102">
        <v>0.21</v>
      </c>
      <c r="O33" s="41">
        <f>ROUND(N33*ROUND(M33,4),2)</f>
        <v>0</v>
      </c>
      <c r="P33" s="148"/>
    </row>
    <row r="34" spans="1:16" ht="31.5" x14ac:dyDescent="0.15">
      <c r="A34" s="38">
        <v>21</v>
      </c>
      <c r="B34" s="108" t="s">
        <v>156</v>
      </c>
      <c r="C34" s="108" t="s">
        <v>157</v>
      </c>
      <c r="D34" s="109" t="s">
        <v>158</v>
      </c>
      <c r="E34" s="31" t="s">
        <v>95</v>
      </c>
      <c r="F34" s="31" t="s">
        <v>97</v>
      </c>
      <c r="G34" s="96">
        <v>20</v>
      </c>
      <c r="J34" s="96">
        <f>G34-I34+H34</f>
        <v>20</v>
      </c>
      <c r="K34" s="134"/>
      <c r="L34" s="140"/>
      <c r="M34" s="107">
        <f>ROUND(G34*ROUND(K34,4),2)</f>
        <v>0</v>
      </c>
      <c r="N34" s="102">
        <v>0.21</v>
      </c>
      <c r="O34" s="41">
        <f>ROUND(N34*ROUND(M34,4),2)</f>
        <v>0</v>
      </c>
      <c r="P34" s="148"/>
    </row>
    <row r="35" spans="1:16" s="120" customFormat="1" ht="21.75" x14ac:dyDescent="0.2">
      <c r="A35" s="121"/>
      <c r="B35" s="122" t="s">
        <v>88</v>
      </c>
      <c r="C35" s="122" t="s">
        <v>88</v>
      </c>
      <c r="D35" s="123" t="s">
        <v>159</v>
      </c>
      <c r="E35" s="124" t="s">
        <v>98</v>
      </c>
      <c r="F35" s="124"/>
      <c r="G35" s="125"/>
      <c r="H35" s="126"/>
      <c r="I35" s="126"/>
      <c r="J35" s="125"/>
      <c r="K35" s="135"/>
      <c r="L35" s="141" t="s">
        <v>100</v>
      </c>
      <c r="M35" s="127"/>
      <c r="N35" s="128"/>
      <c r="O35" s="129"/>
      <c r="P35" s="149"/>
    </row>
    <row r="36" spans="1:16" ht="31.5" x14ac:dyDescent="0.15">
      <c r="A36" s="38">
        <v>22</v>
      </c>
      <c r="B36" s="108" t="s">
        <v>160</v>
      </c>
      <c r="C36" s="108" t="s">
        <v>157</v>
      </c>
      <c r="D36" s="109" t="s">
        <v>161</v>
      </c>
      <c r="E36" s="31" t="s">
        <v>95</v>
      </c>
      <c r="F36" s="31" t="s">
        <v>118</v>
      </c>
      <c r="G36" s="96">
        <v>7</v>
      </c>
      <c r="J36" s="96">
        <f>G36-I36+H36</f>
        <v>7</v>
      </c>
      <c r="K36" s="134"/>
      <c r="L36" s="140"/>
      <c r="M36" s="107">
        <f>ROUND(G36*ROUND(K36,4),2)</f>
        <v>0</v>
      </c>
      <c r="N36" s="102">
        <v>0.21</v>
      </c>
      <c r="O36" s="41">
        <f>ROUND(N36*ROUND(M36,4),2)</f>
        <v>0</v>
      </c>
      <c r="P36" s="148"/>
    </row>
    <row r="37" spans="1:16" ht="42" x14ac:dyDescent="0.15">
      <c r="A37" s="38">
        <v>23</v>
      </c>
      <c r="B37" s="108" t="s">
        <v>162</v>
      </c>
      <c r="C37" s="108" t="s">
        <v>163</v>
      </c>
      <c r="D37" s="109" t="s">
        <v>164</v>
      </c>
      <c r="E37" s="31" t="s">
        <v>95</v>
      </c>
      <c r="F37" s="31" t="s">
        <v>118</v>
      </c>
      <c r="G37" s="96">
        <v>7</v>
      </c>
      <c r="J37" s="96">
        <f>G37-I37+H37</f>
        <v>7</v>
      </c>
      <c r="K37" s="134"/>
      <c r="L37" s="140"/>
      <c r="M37" s="107">
        <f>ROUND(G37*ROUND(K37,4),2)</f>
        <v>0</v>
      </c>
      <c r="N37" s="102">
        <v>0.21</v>
      </c>
      <c r="O37" s="41">
        <f>ROUND(N37*ROUND(M37,4),2)</f>
        <v>0</v>
      </c>
      <c r="P37" s="148"/>
    </row>
    <row r="38" spans="1:16" x14ac:dyDescent="0.15">
      <c r="A38" s="38">
        <v>24</v>
      </c>
      <c r="B38" s="108" t="s">
        <v>165</v>
      </c>
      <c r="C38" s="108" t="s">
        <v>166</v>
      </c>
      <c r="D38" s="109" t="s">
        <v>167</v>
      </c>
      <c r="E38" s="31" t="s">
        <v>95</v>
      </c>
      <c r="F38" s="31" t="s">
        <v>118</v>
      </c>
      <c r="G38" s="96">
        <v>7</v>
      </c>
      <c r="J38" s="96">
        <f>G38-I38+H38</f>
        <v>7</v>
      </c>
      <c r="K38" s="134"/>
      <c r="L38" s="140"/>
      <c r="M38" s="107">
        <f>ROUND(G38*ROUND(K38,4),2)</f>
        <v>0</v>
      </c>
      <c r="N38" s="102">
        <v>0.21</v>
      </c>
      <c r="O38" s="41">
        <f>ROUND(N38*ROUND(M38,4),2)</f>
        <v>0</v>
      </c>
      <c r="P38" s="148"/>
    </row>
    <row r="39" spans="1:16" s="120" customFormat="1" ht="21.75" x14ac:dyDescent="0.2">
      <c r="A39" s="121"/>
      <c r="B39" s="122" t="s">
        <v>88</v>
      </c>
      <c r="C39" s="122" t="s">
        <v>88</v>
      </c>
      <c r="D39" s="123" t="s">
        <v>168</v>
      </c>
      <c r="E39" s="124" t="s">
        <v>98</v>
      </c>
      <c r="F39" s="124"/>
      <c r="G39" s="125"/>
      <c r="H39" s="126"/>
      <c r="I39" s="126"/>
      <c r="J39" s="125"/>
      <c r="K39" s="135"/>
      <c r="L39" s="141" t="s">
        <v>100</v>
      </c>
      <c r="M39" s="127"/>
      <c r="N39" s="128"/>
      <c r="O39" s="129"/>
      <c r="P39" s="149"/>
    </row>
    <row r="40" spans="1:16" ht="52.5" x14ac:dyDescent="0.15">
      <c r="A40" s="38">
        <v>25</v>
      </c>
      <c r="B40" s="108" t="s">
        <v>169</v>
      </c>
      <c r="C40" s="108" t="s">
        <v>170</v>
      </c>
      <c r="D40" s="109" t="s">
        <v>171</v>
      </c>
      <c r="E40" s="31" t="s">
        <v>95</v>
      </c>
      <c r="F40" s="31" t="s">
        <v>103</v>
      </c>
      <c r="G40" s="96">
        <v>154</v>
      </c>
      <c r="J40" s="96">
        <f>G40-I40+H40</f>
        <v>154</v>
      </c>
      <c r="K40" s="134"/>
      <c r="L40" s="140"/>
      <c r="M40" s="107">
        <f>ROUND(G40*ROUND(K40,4),2)</f>
        <v>0</v>
      </c>
      <c r="N40" s="102">
        <v>0.21</v>
      </c>
      <c r="O40" s="41">
        <f>ROUND(N40*ROUND(M40,4),2)</f>
        <v>0</v>
      </c>
      <c r="P40" s="148"/>
    </row>
    <row r="41" spans="1:16" s="120" customFormat="1" ht="12.75" x14ac:dyDescent="0.2">
      <c r="A41" s="110"/>
      <c r="B41" s="111" t="s">
        <v>88</v>
      </c>
      <c r="C41" s="111" t="s">
        <v>88</v>
      </c>
      <c r="D41" s="112" t="s">
        <v>172</v>
      </c>
      <c r="E41" s="113" t="s">
        <v>88</v>
      </c>
      <c r="F41" s="113"/>
      <c r="G41" s="114"/>
      <c r="H41" s="115"/>
      <c r="I41" s="115"/>
      <c r="J41" s="114"/>
      <c r="K41" s="133"/>
      <c r="L41" s="139"/>
      <c r="M41" s="117"/>
      <c r="N41" s="118"/>
      <c r="O41" s="119"/>
      <c r="P41" s="147"/>
    </row>
    <row r="42" spans="1:16" ht="31.5" x14ac:dyDescent="0.15">
      <c r="A42" s="38">
        <v>26</v>
      </c>
      <c r="B42" s="108" t="s">
        <v>173</v>
      </c>
      <c r="C42" s="108" t="s">
        <v>94</v>
      </c>
      <c r="D42" s="109" t="s">
        <v>174</v>
      </c>
      <c r="E42" s="31" t="s">
        <v>95</v>
      </c>
      <c r="F42" s="31" t="s">
        <v>103</v>
      </c>
      <c r="G42" s="96">
        <v>50</v>
      </c>
      <c r="J42" s="96">
        <f>G42-I42+H42</f>
        <v>50</v>
      </c>
      <c r="K42" s="134"/>
      <c r="L42" s="140"/>
      <c r="M42" s="107">
        <f>ROUND(G42*ROUND(K42,4),2)</f>
        <v>0</v>
      </c>
      <c r="N42" s="102">
        <v>0.21</v>
      </c>
      <c r="O42" s="41">
        <f>ROUND(N42*ROUND(M42,4),2)</f>
        <v>0</v>
      </c>
      <c r="P42" s="148"/>
    </row>
    <row r="43" spans="1:16" s="120" customFormat="1" ht="12.75" x14ac:dyDescent="0.2">
      <c r="A43" s="121"/>
      <c r="B43" s="122" t="s">
        <v>88</v>
      </c>
      <c r="C43" s="122" t="s">
        <v>88</v>
      </c>
      <c r="D43" s="123" t="s">
        <v>175</v>
      </c>
      <c r="E43" s="124" t="s">
        <v>98</v>
      </c>
      <c r="F43" s="124"/>
      <c r="G43" s="125"/>
      <c r="H43" s="126"/>
      <c r="I43" s="126"/>
      <c r="J43" s="125"/>
      <c r="K43" s="135"/>
      <c r="L43" s="141" t="s">
        <v>100</v>
      </c>
      <c r="M43" s="127"/>
      <c r="N43" s="128"/>
      <c r="O43" s="129"/>
      <c r="P43" s="149"/>
    </row>
    <row r="44" spans="1:16" ht="31.5" x14ac:dyDescent="0.15">
      <c r="A44" s="38">
        <v>27</v>
      </c>
      <c r="B44" s="108" t="s">
        <v>176</v>
      </c>
      <c r="C44" s="108" t="s">
        <v>94</v>
      </c>
      <c r="D44" s="109" t="s">
        <v>177</v>
      </c>
      <c r="E44" s="31" t="s">
        <v>95</v>
      </c>
      <c r="F44" s="31" t="s">
        <v>103</v>
      </c>
      <c r="G44" s="96">
        <v>360</v>
      </c>
      <c r="J44" s="96">
        <f>G44-I44+H44</f>
        <v>360</v>
      </c>
      <c r="K44" s="134"/>
      <c r="L44" s="140"/>
      <c r="M44" s="107">
        <f>ROUND(G44*ROUND(K44,4),2)</f>
        <v>0</v>
      </c>
      <c r="N44" s="102">
        <v>0.21</v>
      </c>
      <c r="O44" s="41">
        <f>ROUND(N44*ROUND(M44,4),2)</f>
        <v>0</v>
      </c>
      <c r="P44" s="148"/>
    </row>
    <row r="45" spans="1:16" s="120" customFormat="1" ht="12.75" x14ac:dyDescent="0.2">
      <c r="A45" s="121"/>
      <c r="B45" s="122" t="s">
        <v>88</v>
      </c>
      <c r="C45" s="122" t="s">
        <v>88</v>
      </c>
      <c r="D45" s="123" t="s">
        <v>178</v>
      </c>
      <c r="E45" s="124" t="s">
        <v>98</v>
      </c>
      <c r="F45" s="124"/>
      <c r="G45" s="125"/>
      <c r="H45" s="126"/>
      <c r="I45" s="126"/>
      <c r="J45" s="125"/>
      <c r="K45" s="135"/>
      <c r="L45" s="141" t="s">
        <v>100</v>
      </c>
      <c r="M45" s="127"/>
      <c r="N45" s="128"/>
      <c r="O45" s="129"/>
      <c r="P45" s="149"/>
    </row>
    <row r="46" spans="1:16" ht="42" x14ac:dyDescent="0.15">
      <c r="A46" s="38">
        <v>28</v>
      </c>
      <c r="B46" s="108" t="s">
        <v>179</v>
      </c>
      <c r="C46" s="108" t="s">
        <v>94</v>
      </c>
      <c r="D46" s="109" t="s">
        <v>180</v>
      </c>
      <c r="E46" s="31" t="s">
        <v>95</v>
      </c>
      <c r="F46" s="31" t="s">
        <v>103</v>
      </c>
      <c r="G46" s="96">
        <v>16</v>
      </c>
      <c r="J46" s="96">
        <f>G46-I46+H46</f>
        <v>16</v>
      </c>
      <c r="K46" s="134"/>
      <c r="L46" s="140"/>
      <c r="M46" s="107">
        <f>ROUND(G46*ROUND(K46,4),2)</f>
        <v>0</v>
      </c>
      <c r="N46" s="102">
        <v>0.21</v>
      </c>
      <c r="O46" s="41">
        <f>ROUND(N46*ROUND(M46,4),2)</f>
        <v>0</v>
      </c>
      <c r="P46" s="148"/>
    </row>
    <row r="47" spans="1:16" ht="31.5" x14ac:dyDescent="0.15">
      <c r="A47" s="38">
        <v>29</v>
      </c>
      <c r="B47" s="108" t="s">
        <v>181</v>
      </c>
      <c r="C47" s="108" t="s">
        <v>94</v>
      </c>
      <c r="D47" s="109" t="s">
        <v>182</v>
      </c>
      <c r="E47" s="31" t="s">
        <v>95</v>
      </c>
      <c r="F47" s="31" t="s">
        <v>106</v>
      </c>
      <c r="G47" s="96">
        <v>83</v>
      </c>
      <c r="J47" s="96">
        <f>G47-I47+H47</f>
        <v>83</v>
      </c>
      <c r="K47" s="134"/>
      <c r="L47" s="140"/>
      <c r="M47" s="107">
        <f>ROUND(G47*ROUND(K47,4),2)</f>
        <v>0</v>
      </c>
      <c r="N47" s="102">
        <v>0.21</v>
      </c>
      <c r="O47" s="41">
        <f>ROUND(N47*ROUND(M47,4),2)</f>
        <v>0</v>
      </c>
      <c r="P47" s="148"/>
    </row>
    <row r="48" spans="1:16" s="120" customFormat="1" ht="21.75" x14ac:dyDescent="0.2">
      <c r="A48" s="121"/>
      <c r="B48" s="122" t="s">
        <v>88</v>
      </c>
      <c r="C48" s="122" t="s">
        <v>88</v>
      </c>
      <c r="D48" s="123" t="s">
        <v>183</v>
      </c>
      <c r="E48" s="124" t="s">
        <v>98</v>
      </c>
      <c r="F48" s="124"/>
      <c r="G48" s="125"/>
      <c r="H48" s="126"/>
      <c r="I48" s="126"/>
      <c r="J48" s="125"/>
      <c r="K48" s="135"/>
      <c r="L48" s="141" t="s">
        <v>100</v>
      </c>
      <c r="M48" s="127"/>
      <c r="N48" s="128"/>
      <c r="O48" s="129"/>
      <c r="P48" s="149"/>
    </row>
    <row r="49" spans="1:16" ht="42" x14ac:dyDescent="0.15">
      <c r="A49" s="38">
        <v>30</v>
      </c>
      <c r="B49" s="108" t="s">
        <v>184</v>
      </c>
      <c r="C49" s="108" t="s">
        <v>94</v>
      </c>
      <c r="D49" s="109" t="s">
        <v>185</v>
      </c>
      <c r="E49" s="31" t="s">
        <v>95</v>
      </c>
      <c r="F49" s="31" t="s">
        <v>106</v>
      </c>
      <c r="G49" s="96">
        <v>85</v>
      </c>
      <c r="J49" s="96">
        <f>G49-I49+H49</f>
        <v>85</v>
      </c>
      <c r="K49" s="134"/>
      <c r="L49" s="140"/>
      <c r="M49" s="107">
        <f>ROUND(G49*ROUND(K49,4),2)</f>
        <v>0</v>
      </c>
      <c r="N49" s="102">
        <v>0.21</v>
      </c>
      <c r="O49" s="41">
        <f>ROUND(N49*ROUND(M49,4),2)</f>
        <v>0</v>
      </c>
      <c r="P49" s="148"/>
    </row>
    <row r="50" spans="1:16" s="120" customFormat="1" ht="12.75" x14ac:dyDescent="0.2">
      <c r="A50" s="121"/>
      <c r="B50" s="122" t="s">
        <v>88</v>
      </c>
      <c r="C50" s="122" t="s">
        <v>88</v>
      </c>
      <c r="D50" s="123" t="s">
        <v>186</v>
      </c>
      <c r="E50" s="124" t="s">
        <v>98</v>
      </c>
      <c r="F50" s="124"/>
      <c r="G50" s="125"/>
      <c r="H50" s="126"/>
      <c r="I50" s="126"/>
      <c r="J50" s="125"/>
      <c r="K50" s="135"/>
      <c r="L50" s="141" t="s">
        <v>100</v>
      </c>
      <c r="M50" s="127"/>
      <c r="N50" s="128"/>
      <c r="O50" s="129"/>
      <c r="P50" s="149"/>
    </row>
    <row r="51" spans="1:16" ht="31.5" x14ac:dyDescent="0.15">
      <c r="A51" s="38">
        <v>31</v>
      </c>
      <c r="B51" s="108" t="s">
        <v>187</v>
      </c>
      <c r="C51" s="108" t="s">
        <v>94</v>
      </c>
      <c r="D51" s="109" t="s">
        <v>188</v>
      </c>
      <c r="E51" s="31" t="s">
        <v>95</v>
      </c>
      <c r="F51" s="31" t="s">
        <v>118</v>
      </c>
      <c r="G51" s="96">
        <v>6</v>
      </c>
      <c r="J51" s="96">
        <f>G51-I51+H51</f>
        <v>6</v>
      </c>
      <c r="K51" s="134"/>
      <c r="L51" s="140"/>
      <c r="M51" s="107">
        <f>ROUND(G51*ROUND(K51,4),2)</f>
        <v>0</v>
      </c>
      <c r="N51" s="102">
        <v>0.21</v>
      </c>
      <c r="O51" s="41">
        <f>ROUND(N51*ROUND(M51,4),2)</f>
        <v>0</v>
      </c>
      <c r="P51" s="148"/>
    </row>
    <row r="52" spans="1:16" s="120" customFormat="1" ht="21.75" x14ac:dyDescent="0.2">
      <c r="A52" s="121"/>
      <c r="B52" s="122" t="s">
        <v>88</v>
      </c>
      <c r="C52" s="122" t="s">
        <v>88</v>
      </c>
      <c r="D52" s="123" t="s">
        <v>189</v>
      </c>
      <c r="E52" s="124" t="s">
        <v>98</v>
      </c>
      <c r="F52" s="124"/>
      <c r="G52" s="125"/>
      <c r="H52" s="126"/>
      <c r="I52" s="126"/>
      <c r="J52" s="125"/>
      <c r="K52" s="135"/>
      <c r="L52" s="141" t="s">
        <v>100</v>
      </c>
      <c r="M52" s="127"/>
      <c r="N52" s="128"/>
      <c r="O52" s="129"/>
      <c r="P52" s="149"/>
    </row>
    <row r="53" spans="1:16" ht="42" x14ac:dyDescent="0.15">
      <c r="A53" s="38">
        <v>32</v>
      </c>
      <c r="B53" s="108" t="s">
        <v>190</v>
      </c>
      <c r="C53" s="108" t="s">
        <v>94</v>
      </c>
      <c r="D53" s="109" t="s">
        <v>191</v>
      </c>
      <c r="E53" s="31" t="s">
        <v>95</v>
      </c>
      <c r="F53" s="31" t="s">
        <v>118</v>
      </c>
      <c r="G53" s="96">
        <v>11</v>
      </c>
      <c r="J53" s="96">
        <f>G53-I53+H53</f>
        <v>11</v>
      </c>
      <c r="K53" s="134"/>
      <c r="L53" s="140"/>
      <c r="M53" s="107">
        <f>ROUND(G53*ROUND(K53,4),2)</f>
        <v>0</v>
      </c>
      <c r="N53" s="102">
        <v>0.21</v>
      </c>
      <c r="O53" s="41">
        <f>ROUND(N53*ROUND(M53,4),2)</f>
        <v>0</v>
      </c>
      <c r="P53" s="148"/>
    </row>
    <row r="54" spans="1:16" s="120" customFormat="1" ht="32.25" x14ac:dyDescent="0.2">
      <c r="A54" s="121"/>
      <c r="B54" s="122" t="s">
        <v>88</v>
      </c>
      <c r="C54" s="122" t="s">
        <v>88</v>
      </c>
      <c r="D54" s="123" t="s">
        <v>192</v>
      </c>
      <c r="E54" s="124" t="s">
        <v>98</v>
      </c>
      <c r="F54" s="124"/>
      <c r="G54" s="125"/>
      <c r="H54" s="126"/>
      <c r="I54" s="126"/>
      <c r="J54" s="125"/>
      <c r="K54" s="135"/>
      <c r="L54" s="141" t="s">
        <v>100</v>
      </c>
      <c r="M54" s="127"/>
      <c r="N54" s="128"/>
      <c r="O54" s="129"/>
      <c r="P54" s="149"/>
    </row>
    <row r="55" spans="1:16" ht="31.5" x14ac:dyDescent="0.15">
      <c r="A55" s="38">
        <v>33</v>
      </c>
      <c r="B55" s="108" t="s">
        <v>193</v>
      </c>
      <c r="C55" s="108" t="s">
        <v>94</v>
      </c>
      <c r="D55" s="109" t="s">
        <v>194</v>
      </c>
      <c r="E55" s="31" t="s">
        <v>95</v>
      </c>
      <c r="F55" s="31" t="s">
        <v>118</v>
      </c>
      <c r="G55" s="96">
        <v>8</v>
      </c>
      <c r="J55" s="96">
        <f>G55-I55+H55</f>
        <v>8</v>
      </c>
      <c r="K55" s="134"/>
      <c r="L55" s="140"/>
      <c r="M55" s="107">
        <f>ROUND(G55*ROUND(K55,4),2)</f>
        <v>0</v>
      </c>
      <c r="N55" s="102">
        <v>0.21</v>
      </c>
      <c r="O55" s="41">
        <f>ROUND(N55*ROUND(M55,4),2)</f>
        <v>0</v>
      </c>
      <c r="P55" s="148"/>
    </row>
    <row r="56" spans="1:16" ht="21" x14ac:dyDescent="0.15">
      <c r="A56" s="38">
        <v>34</v>
      </c>
      <c r="B56" s="108" t="s">
        <v>195</v>
      </c>
      <c r="C56" s="108" t="s">
        <v>196</v>
      </c>
      <c r="D56" s="109" t="s">
        <v>197</v>
      </c>
      <c r="E56" s="31" t="s">
        <v>95</v>
      </c>
      <c r="F56" s="31" t="s">
        <v>106</v>
      </c>
      <c r="G56" s="96">
        <v>22</v>
      </c>
      <c r="J56" s="96">
        <f>G56-I56+H56</f>
        <v>22</v>
      </c>
      <c r="K56" s="134"/>
      <c r="L56" s="140"/>
      <c r="M56" s="107">
        <f>ROUND(G56*ROUND(K56,4),2)</f>
        <v>0</v>
      </c>
      <c r="N56" s="102">
        <v>0.21</v>
      </c>
      <c r="O56" s="41">
        <f>ROUND(N56*ROUND(M56,4),2)</f>
        <v>0</v>
      </c>
      <c r="P56" s="148"/>
    </row>
    <row r="57" spans="1:16" s="120" customFormat="1" ht="12.75" x14ac:dyDescent="0.2">
      <c r="A57" s="121"/>
      <c r="B57" s="122" t="s">
        <v>88</v>
      </c>
      <c r="C57" s="122" t="s">
        <v>88</v>
      </c>
      <c r="D57" s="123" t="s">
        <v>198</v>
      </c>
      <c r="E57" s="124" t="s">
        <v>98</v>
      </c>
      <c r="F57" s="124"/>
      <c r="G57" s="125"/>
      <c r="H57" s="126"/>
      <c r="I57" s="126"/>
      <c r="J57" s="125"/>
      <c r="K57" s="135"/>
      <c r="L57" s="141" t="s">
        <v>100</v>
      </c>
      <c r="M57" s="127"/>
      <c r="N57" s="128"/>
      <c r="O57" s="129"/>
      <c r="P57" s="149"/>
    </row>
    <row r="58" spans="1:16" ht="21" x14ac:dyDescent="0.15">
      <c r="A58" s="38">
        <v>35</v>
      </c>
      <c r="B58" s="108" t="s">
        <v>199</v>
      </c>
      <c r="C58" s="108" t="s">
        <v>200</v>
      </c>
      <c r="D58" s="109" t="s">
        <v>201</v>
      </c>
      <c r="E58" s="31" t="s">
        <v>95</v>
      </c>
      <c r="F58" s="31" t="s">
        <v>106</v>
      </c>
      <c r="G58" s="96">
        <v>50</v>
      </c>
      <c r="J58" s="96">
        <f t="shared" ref="J58:J63" si="3">G58-I58+H58</f>
        <v>50</v>
      </c>
      <c r="K58" s="134"/>
      <c r="L58" s="140"/>
      <c r="M58" s="107">
        <f t="shared" ref="M58:M63" si="4">ROUND(G58*ROUND(K58,4),2)</f>
        <v>0</v>
      </c>
      <c r="N58" s="102">
        <v>0.21</v>
      </c>
      <c r="O58" s="41">
        <f t="shared" ref="O58:O63" si="5">ROUND(N58*ROUND(M58,4),2)</f>
        <v>0</v>
      </c>
      <c r="P58" s="148"/>
    </row>
    <row r="59" spans="1:16" ht="21" x14ac:dyDescent="0.15">
      <c r="A59" s="38">
        <v>36</v>
      </c>
      <c r="B59" s="108" t="s">
        <v>202</v>
      </c>
      <c r="C59" s="108" t="s">
        <v>203</v>
      </c>
      <c r="D59" s="109" t="s">
        <v>204</v>
      </c>
      <c r="E59" s="31" t="s">
        <v>95</v>
      </c>
      <c r="F59" s="31" t="s">
        <v>103</v>
      </c>
      <c r="G59" s="96">
        <v>910</v>
      </c>
      <c r="J59" s="96">
        <f t="shared" si="3"/>
        <v>910</v>
      </c>
      <c r="K59" s="134"/>
      <c r="L59" s="140"/>
      <c r="M59" s="107">
        <f t="shared" si="4"/>
        <v>0</v>
      </c>
      <c r="N59" s="102">
        <v>0.21</v>
      </c>
      <c r="O59" s="41">
        <f t="shared" si="5"/>
        <v>0</v>
      </c>
      <c r="P59" s="148"/>
    </row>
    <row r="60" spans="1:16" ht="31.5" x14ac:dyDescent="0.15">
      <c r="A60" s="38">
        <v>37</v>
      </c>
      <c r="B60" s="108" t="s">
        <v>205</v>
      </c>
      <c r="C60" s="108" t="s">
        <v>140</v>
      </c>
      <c r="D60" s="109" t="s">
        <v>206</v>
      </c>
      <c r="E60" s="31" t="s">
        <v>95</v>
      </c>
      <c r="F60" s="31" t="s">
        <v>103</v>
      </c>
      <c r="G60" s="96">
        <v>750</v>
      </c>
      <c r="J60" s="96">
        <f t="shared" si="3"/>
        <v>750</v>
      </c>
      <c r="K60" s="134"/>
      <c r="L60" s="140"/>
      <c r="M60" s="107">
        <f t="shared" si="4"/>
        <v>0</v>
      </c>
      <c r="N60" s="102">
        <v>0.21</v>
      </c>
      <c r="O60" s="41">
        <f t="shared" si="5"/>
        <v>0</v>
      </c>
      <c r="P60" s="148"/>
    </row>
    <row r="61" spans="1:16" ht="31.5" x14ac:dyDescent="0.15">
      <c r="A61" s="38">
        <v>38</v>
      </c>
      <c r="B61" s="108" t="s">
        <v>207</v>
      </c>
      <c r="C61" s="108" t="s">
        <v>208</v>
      </c>
      <c r="D61" s="109" t="s">
        <v>209</v>
      </c>
      <c r="E61" s="31" t="s">
        <v>95</v>
      </c>
      <c r="F61" s="31" t="s">
        <v>103</v>
      </c>
      <c r="G61" s="96">
        <v>750</v>
      </c>
      <c r="J61" s="96">
        <f t="shared" si="3"/>
        <v>750</v>
      </c>
      <c r="K61" s="134"/>
      <c r="L61" s="140"/>
      <c r="M61" s="107">
        <f t="shared" si="4"/>
        <v>0</v>
      </c>
      <c r="N61" s="102">
        <v>0.21</v>
      </c>
      <c r="O61" s="41">
        <f t="shared" si="5"/>
        <v>0</v>
      </c>
      <c r="P61" s="148"/>
    </row>
    <row r="62" spans="1:16" ht="21" x14ac:dyDescent="0.15">
      <c r="A62" s="38">
        <v>39</v>
      </c>
      <c r="B62" s="108" t="s">
        <v>210</v>
      </c>
      <c r="C62" s="108" t="s">
        <v>208</v>
      </c>
      <c r="D62" s="109" t="s">
        <v>211</v>
      </c>
      <c r="E62" s="31" t="s">
        <v>95</v>
      </c>
      <c r="F62" s="31" t="s">
        <v>97</v>
      </c>
      <c r="G62" s="96">
        <v>300</v>
      </c>
      <c r="J62" s="96">
        <f t="shared" si="3"/>
        <v>300</v>
      </c>
      <c r="K62" s="134"/>
      <c r="L62" s="140"/>
      <c r="M62" s="107">
        <f t="shared" si="4"/>
        <v>0</v>
      </c>
      <c r="N62" s="102">
        <v>0.21</v>
      </c>
      <c r="O62" s="41">
        <f t="shared" si="5"/>
        <v>0</v>
      </c>
      <c r="P62" s="148"/>
    </row>
    <row r="63" spans="1:16" ht="31.5" x14ac:dyDescent="0.15">
      <c r="A63" s="38">
        <v>40</v>
      </c>
      <c r="B63" s="108" t="s">
        <v>212</v>
      </c>
      <c r="C63" s="108" t="s">
        <v>208</v>
      </c>
      <c r="D63" s="109" t="s">
        <v>213</v>
      </c>
      <c r="E63" s="31" t="s">
        <v>95</v>
      </c>
      <c r="F63" s="31" t="s">
        <v>103</v>
      </c>
      <c r="G63" s="96">
        <v>910</v>
      </c>
      <c r="J63" s="96">
        <f t="shared" si="3"/>
        <v>910</v>
      </c>
      <c r="K63" s="134"/>
      <c r="L63" s="140"/>
      <c r="M63" s="107">
        <f t="shared" si="4"/>
        <v>0</v>
      </c>
      <c r="N63" s="102">
        <v>0.21</v>
      </c>
      <c r="O63" s="41">
        <f t="shared" si="5"/>
        <v>0</v>
      </c>
      <c r="P63" s="148"/>
    </row>
    <row r="64" spans="1:16" s="120" customFormat="1" ht="12.75" x14ac:dyDescent="0.2">
      <c r="A64" s="121"/>
      <c r="B64" s="122" t="s">
        <v>88</v>
      </c>
      <c r="C64" s="122" t="s">
        <v>88</v>
      </c>
      <c r="D64" s="123" t="s">
        <v>214</v>
      </c>
      <c r="E64" s="124" t="s">
        <v>98</v>
      </c>
      <c r="F64" s="124"/>
      <c r="G64" s="125"/>
      <c r="H64" s="126"/>
      <c r="I64" s="126"/>
      <c r="J64" s="125"/>
      <c r="K64" s="135"/>
      <c r="L64" s="141" t="s">
        <v>100</v>
      </c>
      <c r="M64" s="127"/>
      <c r="N64" s="128"/>
      <c r="O64" s="129"/>
      <c r="P64" s="149"/>
    </row>
    <row r="65" spans="1:16" ht="42" x14ac:dyDescent="0.15">
      <c r="A65" s="38">
        <v>41</v>
      </c>
      <c r="B65" s="108" t="s">
        <v>215</v>
      </c>
      <c r="C65" s="108" t="s">
        <v>149</v>
      </c>
      <c r="D65" s="109" t="s">
        <v>216</v>
      </c>
      <c r="E65" s="31" t="s">
        <v>95</v>
      </c>
      <c r="F65" s="31" t="s">
        <v>97</v>
      </c>
      <c r="G65" s="96">
        <v>102</v>
      </c>
      <c r="J65" s="96">
        <f>G65-I65+H65</f>
        <v>102</v>
      </c>
      <c r="K65" s="134"/>
      <c r="L65" s="140"/>
      <c r="M65" s="107">
        <f>ROUND(G65*ROUND(K65,4),2)</f>
        <v>0</v>
      </c>
      <c r="N65" s="102">
        <v>0.21</v>
      </c>
      <c r="O65" s="41">
        <f>ROUND(N65*ROUND(M65,4),2)</f>
        <v>0</v>
      </c>
      <c r="P65" s="148"/>
    </row>
    <row r="66" spans="1:16" s="120" customFormat="1" ht="21.75" x14ac:dyDescent="0.2">
      <c r="A66" s="121"/>
      <c r="B66" s="122" t="s">
        <v>88</v>
      </c>
      <c r="C66" s="122" t="s">
        <v>88</v>
      </c>
      <c r="D66" s="123" t="s">
        <v>217</v>
      </c>
      <c r="E66" s="124" t="s">
        <v>98</v>
      </c>
      <c r="F66" s="124"/>
      <c r="G66" s="125"/>
      <c r="H66" s="126"/>
      <c r="I66" s="126"/>
      <c r="J66" s="125"/>
      <c r="K66" s="135"/>
      <c r="L66" s="141" t="s">
        <v>100</v>
      </c>
      <c r="M66" s="127"/>
      <c r="N66" s="128"/>
      <c r="O66" s="129"/>
      <c r="P66" s="149"/>
    </row>
    <row r="67" spans="1:16" x14ac:dyDescent="0.15">
      <c r="A67" s="38">
        <v>42</v>
      </c>
      <c r="B67" s="108" t="s">
        <v>218</v>
      </c>
      <c r="C67" s="108" t="s">
        <v>166</v>
      </c>
      <c r="D67" s="109" t="s">
        <v>219</v>
      </c>
      <c r="E67" s="31" t="s">
        <v>95</v>
      </c>
      <c r="F67" s="31" t="s">
        <v>118</v>
      </c>
      <c r="G67" s="96">
        <v>3</v>
      </c>
      <c r="J67" s="96">
        <f>G67-I67+H67</f>
        <v>3</v>
      </c>
      <c r="K67" s="134"/>
      <c r="L67" s="140"/>
      <c r="M67" s="107">
        <f>ROUND(G67*ROUND(K67,4),2)</f>
        <v>0</v>
      </c>
      <c r="N67" s="102">
        <v>0.21</v>
      </c>
      <c r="O67" s="41">
        <f>ROUND(N67*ROUND(M67,4),2)</f>
        <v>0</v>
      </c>
      <c r="P67" s="148"/>
    </row>
    <row r="68" spans="1:16" x14ac:dyDescent="0.15">
      <c r="A68" s="38">
        <v>43</v>
      </c>
      <c r="B68" s="108" t="s">
        <v>220</v>
      </c>
      <c r="C68" s="108" t="s">
        <v>166</v>
      </c>
      <c r="D68" s="109" t="s">
        <v>221</v>
      </c>
      <c r="E68" s="31" t="s">
        <v>95</v>
      </c>
      <c r="F68" s="31" t="s">
        <v>118</v>
      </c>
      <c r="G68" s="96">
        <v>3</v>
      </c>
      <c r="J68" s="96">
        <f>G68-I68+H68</f>
        <v>3</v>
      </c>
      <c r="K68" s="134"/>
      <c r="L68" s="140"/>
      <c r="M68" s="107">
        <f>ROUND(G68*ROUND(K68,4),2)</f>
        <v>0</v>
      </c>
      <c r="N68" s="102">
        <v>0.21</v>
      </c>
      <c r="O68" s="41">
        <f>ROUND(N68*ROUND(M68,4),2)</f>
        <v>0</v>
      </c>
      <c r="P68" s="148"/>
    </row>
    <row r="69" spans="1:16" x14ac:dyDescent="0.15">
      <c r="A69" s="38">
        <v>44</v>
      </c>
      <c r="B69" s="108" t="s">
        <v>222</v>
      </c>
      <c r="C69" s="108" t="s">
        <v>166</v>
      </c>
      <c r="D69" s="109" t="s">
        <v>223</v>
      </c>
      <c r="E69" s="31" t="s">
        <v>95</v>
      </c>
      <c r="F69" s="31" t="s">
        <v>118</v>
      </c>
      <c r="G69" s="96">
        <v>9</v>
      </c>
      <c r="J69" s="96">
        <f>G69-I69+H69</f>
        <v>9</v>
      </c>
      <c r="K69" s="134"/>
      <c r="L69" s="140"/>
      <c r="M69" s="107">
        <f>ROUND(G69*ROUND(K69,4),2)</f>
        <v>0</v>
      </c>
      <c r="N69" s="102">
        <v>0.21</v>
      </c>
      <c r="O69" s="41">
        <f>ROUND(N69*ROUND(M69,4),2)</f>
        <v>0</v>
      </c>
      <c r="P69" s="148"/>
    </row>
    <row r="70" spans="1:16" ht="21" x14ac:dyDescent="0.15">
      <c r="A70" s="38">
        <v>45</v>
      </c>
      <c r="B70" s="108" t="s">
        <v>224</v>
      </c>
      <c r="C70" s="108" t="s">
        <v>166</v>
      </c>
      <c r="D70" s="109" t="s">
        <v>225</v>
      </c>
      <c r="E70" s="31" t="s">
        <v>95</v>
      </c>
      <c r="F70" s="31" t="s">
        <v>118</v>
      </c>
      <c r="G70" s="96">
        <v>2</v>
      </c>
      <c r="J70" s="96">
        <f>G70-I70+H70</f>
        <v>2</v>
      </c>
      <c r="K70" s="134"/>
      <c r="L70" s="140"/>
      <c r="M70" s="107">
        <f>ROUND(G70*ROUND(K70,4),2)</f>
        <v>0</v>
      </c>
      <c r="N70" s="102">
        <v>0.21</v>
      </c>
      <c r="O70" s="41">
        <f>ROUND(N70*ROUND(M70,4),2)</f>
        <v>0</v>
      </c>
      <c r="P70" s="148"/>
    </row>
    <row r="71" spans="1:16" ht="42" x14ac:dyDescent="0.15">
      <c r="A71" s="38">
        <v>46</v>
      </c>
      <c r="B71" s="108" t="s">
        <v>226</v>
      </c>
      <c r="C71" s="108" t="s">
        <v>227</v>
      </c>
      <c r="D71" s="109" t="s">
        <v>228</v>
      </c>
      <c r="E71" s="31" t="s">
        <v>95</v>
      </c>
      <c r="F71" s="31" t="s">
        <v>118</v>
      </c>
      <c r="G71" s="96">
        <v>8</v>
      </c>
      <c r="J71" s="96">
        <f>G71-I71+H71</f>
        <v>8</v>
      </c>
      <c r="K71" s="134"/>
      <c r="L71" s="140"/>
      <c r="M71" s="107">
        <f>ROUND(G71*ROUND(K71,4),2)</f>
        <v>0</v>
      </c>
      <c r="N71" s="102">
        <v>0.21</v>
      </c>
      <c r="O71" s="41">
        <f>ROUND(N71*ROUND(M71,4),2)</f>
        <v>0</v>
      </c>
      <c r="P71" s="148"/>
    </row>
    <row r="72" spans="1:16" s="120" customFormat="1" ht="12.75" x14ac:dyDescent="0.2">
      <c r="A72" s="121"/>
      <c r="B72" s="122" t="s">
        <v>88</v>
      </c>
      <c r="C72" s="122" t="s">
        <v>88</v>
      </c>
      <c r="D72" s="123" t="s">
        <v>229</v>
      </c>
      <c r="E72" s="124" t="s">
        <v>98</v>
      </c>
      <c r="F72" s="124"/>
      <c r="G72" s="125"/>
      <c r="H72" s="126"/>
      <c r="I72" s="126"/>
      <c r="J72" s="125"/>
      <c r="K72" s="135"/>
      <c r="L72" s="141" t="s">
        <v>100</v>
      </c>
      <c r="M72" s="127"/>
      <c r="N72" s="128"/>
      <c r="O72" s="129"/>
      <c r="P72" s="149"/>
    </row>
    <row r="73" spans="1:16" ht="21" x14ac:dyDescent="0.15">
      <c r="A73" s="38">
        <v>47</v>
      </c>
      <c r="B73" s="108" t="s">
        <v>230</v>
      </c>
      <c r="C73" s="108" t="s">
        <v>157</v>
      </c>
      <c r="D73" s="109" t="s">
        <v>231</v>
      </c>
      <c r="E73" s="31" t="s">
        <v>95</v>
      </c>
      <c r="F73" s="31" t="s">
        <v>118</v>
      </c>
      <c r="G73" s="96">
        <v>5</v>
      </c>
      <c r="J73" s="96">
        <f>G73-I73+H73</f>
        <v>5</v>
      </c>
      <c r="K73" s="134"/>
      <c r="L73" s="140"/>
      <c r="M73" s="107">
        <f>ROUND(G73*ROUND(K73,4),2)</f>
        <v>0</v>
      </c>
      <c r="N73" s="102">
        <v>0.21</v>
      </c>
      <c r="O73" s="41">
        <f>ROUND(N73*ROUND(M73,4),2)</f>
        <v>0</v>
      </c>
      <c r="P73" s="148"/>
    </row>
    <row r="74" spans="1:16" ht="31.5" x14ac:dyDescent="0.15">
      <c r="A74" s="38">
        <v>48</v>
      </c>
      <c r="B74" s="108" t="s">
        <v>232</v>
      </c>
      <c r="C74" s="108" t="s">
        <v>233</v>
      </c>
      <c r="D74" s="109" t="s">
        <v>234</v>
      </c>
      <c r="E74" s="31" t="s">
        <v>95</v>
      </c>
      <c r="F74" s="31" t="s">
        <v>103</v>
      </c>
      <c r="G74" s="96">
        <v>10</v>
      </c>
      <c r="J74" s="96">
        <f>G74-I74+H74</f>
        <v>10</v>
      </c>
      <c r="K74" s="134"/>
      <c r="L74" s="140"/>
      <c r="M74" s="107">
        <f>ROUND(G74*ROUND(K74,4),2)</f>
        <v>0</v>
      </c>
      <c r="N74" s="102">
        <v>0.21</v>
      </c>
      <c r="O74" s="41">
        <f>ROUND(N74*ROUND(M74,4),2)</f>
        <v>0</v>
      </c>
      <c r="P74" s="148"/>
    </row>
    <row r="75" spans="1:16" s="120" customFormat="1" ht="12.75" x14ac:dyDescent="0.2">
      <c r="A75" s="121"/>
      <c r="B75" s="122" t="s">
        <v>88</v>
      </c>
      <c r="C75" s="122" t="s">
        <v>88</v>
      </c>
      <c r="D75" s="123" t="s">
        <v>235</v>
      </c>
      <c r="E75" s="124" t="s">
        <v>98</v>
      </c>
      <c r="F75" s="124"/>
      <c r="G75" s="125"/>
      <c r="H75" s="126"/>
      <c r="I75" s="126"/>
      <c r="J75" s="125"/>
      <c r="K75" s="135"/>
      <c r="L75" s="141" t="s">
        <v>100</v>
      </c>
      <c r="M75" s="127"/>
      <c r="N75" s="128"/>
      <c r="O75" s="129"/>
      <c r="P75" s="149"/>
    </row>
    <row r="76" spans="1:16" s="120" customFormat="1" ht="12.75" x14ac:dyDescent="0.2">
      <c r="A76" s="110"/>
      <c r="B76" s="111" t="s">
        <v>88</v>
      </c>
      <c r="C76" s="111" t="s">
        <v>88</v>
      </c>
      <c r="D76" s="112" t="s">
        <v>236</v>
      </c>
      <c r="E76" s="113" t="s">
        <v>88</v>
      </c>
      <c r="F76" s="113"/>
      <c r="G76" s="114"/>
      <c r="H76" s="115"/>
      <c r="I76" s="115"/>
      <c r="J76" s="114"/>
      <c r="K76" s="133"/>
      <c r="L76" s="139"/>
      <c r="M76" s="117"/>
      <c r="N76" s="118"/>
      <c r="O76" s="119"/>
      <c r="P76" s="147"/>
    </row>
    <row r="77" spans="1:16" x14ac:dyDescent="0.15">
      <c r="A77" s="38">
        <v>49</v>
      </c>
      <c r="B77" s="108" t="s">
        <v>237</v>
      </c>
      <c r="C77" s="108" t="s">
        <v>88</v>
      </c>
      <c r="D77" s="109" t="s">
        <v>238</v>
      </c>
      <c r="E77" s="31" t="s">
        <v>95</v>
      </c>
      <c r="F77" s="31" t="s">
        <v>239</v>
      </c>
      <c r="G77" s="96">
        <v>4</v>
      </c>
      <c r="J77" s="96">
        <f t="shared" ref="J77:J84" si="6">G77-I77+H77</f>
        <v>4</v>
      </c>
      <c r="K77" s="134"/>
      <c r="L77" s="140"/>
      <c r="M77" s="107">
        <f t="shared" ref="M77:M84" si="7">ROUND(G77*ROUND(K77,4),2)</f>
        <v>0</v>
      </c>
      <c r="N77" s="102">
        <v>0.21</v>
      </c>
      <c r="O77" s="41">
        <f t="shared" ref="O77:O84" si="8">ROUND(N77*ROUND(M77,4),2)</f>
        <v>0</v>
      </c>
      <c r="P77" s="148"/>
    </row>
    <row r="78" spans="1:16" x14ac:dyDescent="0.15">
      <c r="A78" s="38">
        <v>50</v>
      </c>
      <c r="B78" s="108" t="s">
        <v>240</v>
      </c>
      <c r="C78" s="108" t="s">
        <v>88</v>
      </c>
      <c r="D78" s="109" t="s">
        <v>241</v>
      </c>
      <c r="E78" s="31" t="s">
        <v>95</v>
      </c>
      <c r="F78" s="31" t="s">
        <v>239</v>
      </c>
      <c r="G78" s="96">
        <v>4</v>
      </c>
      <c r="J78" s="96">
        <f t="shared" si="6"/>
        <v>4</v>
      </c>
      <c r="K78" s="134"/>
      <c r="L78" s="140"/>
      <c r="M78" s="107">
        <f t="shared" si="7"/>
        <v>0</v>
      </c>
      <c r="N78" s="102">
        <v>0.21</v>
      </c>
      <c r="O78" s="41">
        <f t="shared" si="8"/>
        <v>0</v>
      </c>
      <c r="P78" s="148"/>
    </row>
    <row r="79" spans="1:16" ht="21" x14ac:dyDescent="0.15">
      <c r="A79" s="38">
        <v>51</v>
      </c>
      <c r="B79" s="108" t="s">
        <v>242</v>
      </c>
      <c r="C79" s="108" t="s">
        <v>88</v>
      </c>
      <c r="D79" s="109" t="s">
        <v>243</v>
      </c>
      <c r="E79" s="31" t="s">
        <v>95</v>
      </c>
      <c r="F79" s="31" t="s">
        <v>239</v>
      </c>
      <c r="G79" s="96">
        <v>4</v>
      </c>
      <c r="J79" s="96">
        <f t="shared" si="6"/>
        <v>4</v>
      </c>
      <c r="K79" s="134"/>
      <c r="L79" s="140"/>
      <c r="M79" s="107">
        <f t="shared" si="7"/>
        <v>0</v>
      </c>
      <c r="N79" s="102">
        <v>0.21</v>
      </c>
      <c r="O79" s="41">
        <f t="shared" si="8"/>
        <v>0</v>
      </c>
      <c r="P79" s="148"/>
    </row>
    <row r="80" spans="1:16" ht="21" x14ac:dyDescent="0.15">
      <c r="A80" s="38">
        <v>52</v>
      </c>
      <c r="B80" s="108" t="s">
        <v>244</v>
      </c>
      <c r="C80" s="108" t="s">
        <v>88</v>
      </c>
      <c r="D80" s="109" t="s">
        <v>245</v>
      </c>
      <c r="E80" s="31" t="s">
        <v>95</v>
      </c>
      <c r="F80" s="31" t="s">
        <v>239</v>
      </c>
      <c r="G80" s="96">
        <v>4</v>
      </c>
      <c r="J80" s="96">
        <f t="shared" si="6"/>
        <v>4</v>
      </c>
      <c r="K80" s="134"/>
      <c r="L80" s="140"/>
      <c r="M80" s="107">
        <f t="shared" si="7"/>
        <v>0</v>
      </c>
      <c r="N80" s="102">
        <v>0.21</v>
      </c>
      <c r="O80" s="41">
        <f t="shared" si="8"/>
        <v>0</v>
      </c>
      <c r="P80" s="148"/>
    </row>
    <row r="81" spans="1:16" x14ac:dyDescent="0.15">
      <c r="A81" s="38">
        <v>53</v>
      </c>
      <c r="B81" s="108" t="s">
        <v>246</v>
      </c>
      <c r="C81" s="108" t="s">
        <v>88</v>
      </c>
      <c r="D81" s="109" t="s">
        <v>247</v>
      </c>
      <c r="E81" s="31" t="s">
        <v>95</v>
      </c>
      <c r="F81" s="31" t="s">
        <v>239</v>
      </c>
      <c r="G81" s="96">
        <v>4</v>
      </c>
      <c r="J81" s="96">
        <f t="shared" si="6"/>
        <v>4</v>
      </c>
      <c r="K81" s="134"/>
      <c r="L81" s="140"/>
      <c r="M81" s="107">
        <f t="shared" si="7"/>
        <v>0</v>
      </c>
      <c r="N81" s="102">
        <v>0.21</v>
      </c>
      <c r="O81" s="41">
        <f t="shared" si="8"/>
        <v>0</v>
      </c>
      <c r="P81" s="148"/>
    </row>
    <row r="82" spans="1:16" ht="21" x14ac:dyDescent="0.15">
      <c r="A82" s="38">
        <v>54</v>
      </c>
      <c r="B82" s="108" t="s">
        <v>248</v>
      </c>
      <c r="C82" s="108" t="s">
        <v>88</v>
      </c>
      <c r="D82" s="109" t="s">
        <v>249</v>
      </c>
      <c r="E82" s="31" t="s">
        <v>95</v>
      </c>
      <c r="F82" s="31" t="s">
        <v>239</v>
      </c>
      <c r="G82" s="96">
        <v>4</v>
      </c>
      <c r="J82" s="96">
        <f t="shared" si="6"/>
        <v>4</v>
      </c>
      <c r="K82" s="134"/>
      <c r="L82" s="140"/>
      <c r="M82" s="107">
        <f t="shared" si="7"/>
        <v>0</v>
      </c>
      <c r="N82" s="102">
        <v>0.21</v>
      </c>
      <c r="O82" s="41">
        <f t="shared" si="8"/>
        <v>0</v>
      </c>
      <c r="P82" s="148"/>
    </row>
    <row r="83" spans="1:16" ht="31.5" x14ac:dyDescent="0.15">
      <c r="A83" s="38">
        <v>55</v>
      </c>
      <c r="B83" s="108" t="s">
        <v>250</v>
      </c>
      <c r="C83" s="108" t="s">
        <v>88</v>
      </c>
      <c r="D83" s="109" t="s">
        <v>251</v>
      </c>
      <c r="E83" s="31" t="s">
        <v>95</v>
      </c>
      <c r="F83" s="31" t="s">
        <v>239</v>
      </c>
      <c r="G83" s="96">
        <v>4</v>
      </c>
      <c r="J83" s="96">
        <f t="shared" si="6"/>
        <v>4</v>
      </c>
      <c r="K83" s="134"/>
      <c r="L83" s="140"/>
      <c r="M83" s="107">
        <f t="shared" si="7"/>
        <v>0</v>
      </c>
      <c r="N83" s="102">
        <v>0.21</v>
      </c>
      <c r="O83" s="41">
        <f t="shared" si="8"/>
        <v>0</v>
      </c>
      <c r="P83" s="148"/>
    </row>
    <row r="84" spans="1:16" ht="52.5" x14ac:dyDescent="0.15">
      <c r="A84" s="38">
        <v>56</v>
      </c>
      <c r="B84" s="108" t="s">
        <v>252</v>
      </c>
      <c r="C84" s="108" t="s">
        <v>88</v>
      </c>
      <c r="D84" s="109" t="s">
        <v>254</v>
      </c>
      <c r="E84" s="31" t="s">
        <v>253</v>
      </c>
      <c r="F84" s="31" t="s">
        <v>253</v>
      </c>
      <c r="G84" s="96">
        <v>1</v>
      </c>
      <c r="J84" s="96">
        <f t="shared" si="6"/>
        <v>1</v>
      </c>
      <c r="K84" s="134"/>
      <c r="L84" s="140"/>
      <c r="M84" s="107">
        <f t="shared" si="7"/>
        <v>0</v>
      </c>
      <c r="N84" s="102">
        <v>0.21</v>
      </c>
      <c r="O84" s="41">
        <f t="shared" si="8"/>
        <v>0</v>
      </c>
      <c r="P84" s="148"/>
    </row>
    <row r="85" spans="1:16" s="120" customFormat="1" ht="12.75" x14ac:dyDescent="0.2">
      <c r="A85" s="110"/>
      <c r="B85" s="111" t="s">
        <v>88</v>
      </c>
      <c r="C85" s="111" t="s">
        <v>88</v>
      </c>
      <c r="D85" s="112" t="s">
        <v>255</v>
      </c>
      <c r="E85" s="113" t="s">
        <v>88</v>
      </c>
      <c r="F85" s="113"/>
      <c r="G85" s="114"/>
      <c r="H85" s="115"/>
      <c r="I85" s="115"/>
      <c r="J85" s="114"/>
      <c r="K85" s="133"/>
      <c r="L85" s="139"/>
      <c r="M85" s="117"/>
      <c r="N85" s="118"/>
      <c r="O85" s="119"/>
      <c r="P85" s="147"/>
    </row>
    <row r="86" spans="1:16" x14ac:dyDescent="0.15">
      <c r="A86" s="38">
        <v>57</v>
      </c>
      <c r="B86" s="108" t="s">
        <v>256</v>
      </c>
      <c r="C86" s="108" t="s">
        <v>88</v>
      </c>
      <c r="D86" s="109" t="s">
        <v>257</v>
      </c>
      <c r="E86" s="31" t="s">
        <v>95</v>
      </c>
      <c r="F86" s="31" t="s">
        <v>106</v>
      </c>
      <c r="G86" s="96">
        <v>10</v>
      </c>
      <c r="J86" s="96">
        <f>G86-I86+H86</f>
        <v>10</v>
      </c>
      <c r="K86" s="134"/>
      <c r="L86" s="140"/>
      <c r="M86" s="107">
        <f>ROUND(G86*ROUND(K86,4),2)</f>
        <v>0</v>
      </c>
      <c r="N86" s="102">
        <v>0.21</v>
      </c>
      <c r="O86" s="41">
        <f>ROUND(N86*ROUND(M86,4),2)</f>
        <v>0</v>
      </c>
      <c r="P86" s="148"/>
    </row>
    <row r="87" spans="1:16" s="120" customFormat="1" ht="12.75" x14ac:dyDescent="0.2">
      <c r="A87" s="121"/>
      <c r="B87" s="122" t="s">
        <v>88</v>
      </c>
      <c r="C87" s="122" t="s">
        <v>88</v>
      </c>
      <c r="D87" s="123" t="s">
        <v>258</v>
      </c>
      <c r="E87" s="124" t="s">
        <v>98</v>
      </c>
      <c r="F87" s="124"/>
      <c r="G87" s="125"/>
      <c r="H87" s="126"/>
      <c r="I87" s="126"/>
      <c r="J87" s="125"/>
      <c r="K87" s="135"/>
      <c r="L87" s="141" t="s">
        <v>100</v>
      </c>
      <c r="M87" s="127"/>
      <c r="N87" s="128"/>
      <c r="O87" s="129"/>
      <c r="P87" s="149"/>
    </row>
    <row r="88" spans="1:16" x14ac:dyDescent="0.15">
      <c r="A88" s="38">
        <v>58</v>
      </c>
      <c r="B88" s="108" t="s">
        <v>259</v>
      </c>
      <c r="C88" s="108" t="s">
        <v>88</v>
      </c>
      <c r="D88" s="109" t="s">
        <v>260</v>
      </c>
      <c r="E88" s="31" t="s">
        <v>95</v>
      </c>
      <c r="F88" s="31" t="s">
        <v>106</v>
      </c>
      <c r="G88" s="96">
        <v>19.8</v>
      </c>
      <c r="J88" s="96">
        <f>G88-I88+H88</f>
        <v>19.8</v>
      </c>
      <c r="K88" s="134"/>
      <c r="L88" s="140"/>
      <c r="M88" s="107">
        <f>ROUND(G88*ROUND(K88,4),2)</f>
        <v>0</v>
      </c>
      <c r="N88" s="102">
        <v>0.21</v>
      </c>
      <c r="O88" s="41">
        <f>ROUND(N88*ROUND(M88,4),2)</f>
        <v>0</v>
      </c>
      <c r="P88" s="148"/>
    </row>
    <row r="89" spans="1:16" s="120" customFormat="1" ht="12.75" x14ac:dyDescent="0.2">
      <c r="A89" s="121"/>
      <c r="B89" s="122" t="s">
        <v>88</v>
      </c>
      <c r="C89" s="122" t="s">
        <v>88</v>
      </c>
      <c r="D89" s="123" t="s">
        <v>261</v>
      </c>
      <c r="E89" s="124" t="s">
        <v>98</v>
      </c>
      <c r="F89" s="124"/>
      <c r="G89" s="125"/>
      <c r="H89" s="126"/>
      <c r="I89" s="126"/>
      <c r="J89" s="125"/>
      <c r="K89" s="135"/>
      <c r="L89" s="141" t="s">
        <v>100</v>
      </c>
      <c r="M89" s="127"/>
      <c r="N89" s="128"/>
      <c r="O89" s="129"/>
      <c r="P89" s="149"/>
    </row>
    <row r="90" spans="1:16" ht="21" x14ac:dyDescent="0.15">
      <c r="A90" s="38">
        <v>59</v>
      </c>
      <c r="B90" s="108" t="s">
        <v>262</v>
      </c>
      <c r="C90" s="108" t="s">
        <v>88</v>
      </c>
      <c r="D90" s="109" t="s">
        <v>263</v>
      </c>
      <c r="E90" s="31" t="s">
        <v>95</v>
      </c>
      <c r="F90" s="31" t="s">
        <v>106</v>
      </c>
      <c r="G90" s="96">
        <v>123.5</v>
      </c>
      <c r="J90" s="96">
        <f>G90-I90+H90</f>
        <v>123.5</v>
      </c>
      <c r="K90" s="134"/>
      <c r="L90" s="140"/>
      <c r="M90" s="107">
        <f>ROUND(G90*ROUND(K90,4),2)</f>
        <v>0</v>
      </c>
      <c r="N90" s="102">
        <v>0.21</v>
      </c>
      <c r="O90" s="41">
        <f>ROUND(N90*ROUND(M90,4),2)</f>
        <v>0</v>
      </c>
      <c r="P90" s="148"/>
    </row>
    <row r="91" spans="1:16" s="120" customFormat="1" ht="12.75" x14ac:dyDescent="0.2">
      <c r="A91" s="121"/>
      <c r="B91" s="122" t="s">
        <v>88</v>
      </c>
      <c r="C91" s="122" t="s">
        <v>88</v>
      </c>
      <c r="D91" s="123" t="s">
        <v>264</v>
      </c>
      <c r="E91" s="124" t="s">
        <v>98</v>
      </c>
      <c r="F91" s="124"/>
      <c r="G91" s="125"/>
      <c r="H91" s="126"/>
      <c r="I91" s="126"/>
      <c r="J91" s="125"/>
      <c r="K91" s="135"/>
      <c r="L91" s="141" t="s">
        <v>100</v>
      </c>
      <c r="M91" s="127"/>
      <c r="N91" s="128"/>
      <c r="O91" s="129"/>
      <c r="P91" s="149"/>
    </row>
    <row r="92" spans="1:16" s="120" customFormat="1" ht="12.75" x14ac:dyDescent="0.2">
      <c r="A92" s="110"/>
      <c r="B92" s="111" t="s">
        <v>88</v>
      </c>
      <c r="C92" s="111" t="s">
        <v>88</v>
      </c>
      <c r="D92" s="112" t="s">
        <v>265</v>
      </c>
      <c r="E92" s="113" t="s">
        <v>88</v>
      </c>
      <c r="F92" s="113"/>
      <c r="G92" s="114"/>
      <c r="H92" s="115"/>
      <c r="I92" s="115"/>
      <c r="J92" s="114"/>
      <c r="K92" s="133"/>
      <c r="L92" s="139"/>
      <c r="M92" s="117"/>
      <c r="N92" s="118"/>
      <c r="O92" s="119"/>
      <c r="P92" s="147"/>
    </row>
    <row r="93" spans="1:16" ht="63" x14ac:dyDescent="0.15">
      <c r="A93" s="38">
        <v>60</v>
      </c>
      <c r="B93" s="108" t="s">
        <v>266</v>
      </c>
      <c r="C93" s="108" t="s">
        <v>94</v>
      </c>
      <c r="D93" s="109" t="s">
        <v>267</v>
      </c>
      <c r="E93" s="31" t="s">
        <v>95</v>
      </c>
      <c r="F93" s="31" t="s">
        <v>135</v>
      </c>
      <c r="G93" s="96">
        <v>1.2</v>
      </c>
      <c r="J93" s="96">
        <f>G93-I93+H93</f>
        <v>1.2</v>
      </c>
      <c r="K93" s="134"/>
      <c r="L93" s="140"/>
      <c r="M93" s="107">
        <f>ROUND(G93*ROUND(K93,4),2)</f>
        <v>0</v>
      </c>
      <c r="N93" s="102">
        <v>0.21</v>
      </c>
      <c r="O93" s="41">
        <f>ROUND(N93*ROUND(M93,4),2)</f>
        <v>0</v>
      </c>
      <c r="P93" s="148"/>
    </row>
    <row r="94" spans="1:16" s="120" customFormat="1" ht="21.75" x14ac:dyDescent="0.2">
      <c r="A94" s="121"/>
      <c r="B94" s="122" t="s">
        <v>88</v>
      </c>
      <c r="C94" s="122" t="s">
        <v>88</v>
      </c>
      <c r="D94" s="123" t="s">
        <v>268</v>
      </c>
      <c r="E94" s="124" t="s">
        <v>98</v>
      </c>
      <c r="F94" s="124"/>
      <c r="G94" s="125"/>
      <c r="H94" s="126"/>
      <c r="I94" s="126"/>
      <c r="J94" s="125"/>
      <c r="K94" s="135"/>
      <c r="L94" s="141" t="s">
        <v>100</v>
      </c>
      <c r="M94" s="127"/>
      <c r="N94" s="128"/>
      <c r="O94" s="129"/>
      <c r="P94" s="149"/>
    </row>
    <row r="95" spans="1:16" ht="42" x14ac:dyDescent="0.15">
      <c r="A95" s="38">
        <v>61</v>
      </c>
      <c r="B95" s="108" t="s">
        <v>269</v>
      </c>
      <c r="C95" s="108" t="s">
        <v>94</v>
      </c>
      <c r="D95" s="109" t="s">
        <v>270</v>
      </c>
      <c r="E95" s="31" t="s">
        <v>95</v>
      </c>
      <c r="F95" s="31" t="s">
        <v>135</v>
      </c>
      <c r="G95" s="96">
        <v>250.69499999999999</v>
      </c>
      <c r="J95" s="96">
        <f>G95-I95+H95</f>
        <v>250.69499999999999</v>
      </c>
      <c r="K95" s="134"/>
      <c r="L95" s="140"/>
      <c r="M95" s="107">
        <f>ROUND(G95*ROUND(K95,4),2)</f>
        <v>0</v>
      </c>
      <c r="N95" s="102">
        <v>0.21</v>
      </c>
      <c r="O95" s="41">
        <f>ROUND(N95*ROUND(M95,4),2)</f>
        <v>0</v>
      </c>
      <c r="P95" s="148"/>
    </row>
    <row r="96" spans="1:16" s="120" customFormat="1" ht="32.25" x14ac:dyDescent="0.2">
      <c r="A96" s="121"/>
      <c r="B96" s="122" t="s">
        <v>88</v>
      </c>
      <c r="C96" s="122" t="s">
        <v>88</v>
      </c>
      <c r="D96" s="123" t="s">
        <v>271</v>
      </c>
      <c r="E96" s="124" t="s">
        <v>98</v>
      </c>
      <c r="F96" s="124"/>
      <c r="G96" s="125"/>
      <c r="H96" s="126"/>
      <c r="I96" s="126"/>
      <c r="J96" s="125"/>
      <c r="K96" s="135"/>
      <c r="L96" s="141" t="s">
        <v>100</v>
      </c>
      <c r="M96" s="127"/>
      <c r="N96" s="128"/>
      <c r="O96" s="129"/>
      <c r="P96" s="149"/>
    </row>
    <row r="97" spans="1:16" ht="42" x14ac:dyDescent="0.15">
      <c r="A97" s="38">
        <v>62</v>
      </c>
      <c r="B97" s="108" t="s">
        <v>272</v>
      </c>
      <c r="C97" s="108" t="s">
        <v>94</v>
      </c>
      <c r="D97" s="109" t="s">
        <v>273</v>
      </c>
      <c r="E97" s="31" t="s">
        <v>95</v>
      </c>
      <c r="F97" s="31" t="s">
        <v>135</v>
      </c>
      <c r="G97" s="96">
        <v>129.6</v>
      </c>
      <c r="J97" s="96">
        <f>G97-I97+H97</f>
        <v>129.6</v>
      </c>
      <c r="K97" s="134"/>
      <c r="L97" s="140"/>
      <c r="M97" s="107">
        <f>ROUND(G97*ROUND(K97,4),2)</f>
        <v>0</v>
      </c>
      <c r="N97" s="102">
        <v>0.21</v>
      </c>
      <c r="O97" s="41">
        <f>ROUND(N97*ROUND(M97,4),2)</f>
        <v>0</v>
      </c>
      <c r="P97" s="148"/>
    </row>
    <row r="98" spans="1:16" s="120" customFormat="1" ht="21.75" x14ac:dyDescent="0.2">
      <c r="A98" s="121"/>
      <c r="B98" s="122" t="s">
        <v>88</v>
      </c>
      <c r="C98" s="122" t="s">
        <v>88</v>
      </c>
      <c r="D98" s="123" t="s">
        <v>274</v>
      </c>
      <c r="E98" s="124" t="s">
        <v>98</v>
      </c>
      <c r="F98" s="124"/>
      <c r="G98" s="125"/>
      <c r="H98" s="126"/>
      <c r="I98" s="126"/>
      <c r="J98" s="125"/>
      <c r="K98" s="135"/>
      <c r="L98" s="141" t="s">
        <v>100</v>
      </c>
      <c r="M98" s="127"/>
      <c r="N98" s="128"/>
      <c r="O98" s="129"/>
      <c r="P98" s="149"/>
    </row>
    <row r="99" spans="1:16" ht="63" x14ac:dyDescent="0.15">
      <c r="A99" s="38">
        <v>63</v>
      </c>
      <c r="B99" s="108" t="s">
        <v>275</v>
      </c>
      <c r="C99" s="108" t="s">
        <v>94</v>
      </c>
      <c r="D99" s="109" t="s">
        <v>276</v>
      </c>
      <c r="E99" s="31" t="s">
        <v>95</v>
      </c>
      <c r="F99" s="31" t="s">
        <v>135</v>
      </c>
      <c r="G99" s="96">
        <v>43.454999999999998</v>
      </c>
      <c r="J99" s="96">
        <f>G99-I99+H99</f>
        <v>43.454999999999998</v>
      </c>
      <c r="K99" s="134"/>
      <c r="L99" s="140"/>
      <c r="M99" s="107">
        <f>ROUND(G99*ROUND(K99,4),2)</f>
        <v>0</v>
      </c>
      <c r="N99" s="102">
        <v>0.21</v>
      </c>
      <c r="O99" s="41">
        <f>ROUND(N99*ROUND(M99,4),2)</f>
        <v>0</v>
      </c>
      <c r="P99" s="148"/>
    </row>
    <row r="100" spans="1:16" s="120" customFormat="1" ht="32.25" x14ac:dyDescent="0.2">
      <c r="A100" s="121"/>
      <c r="B100" s="122" t="s">
        <v>88</v>
      </c>
      <c r="C100" s="122" t="s">
        <v>88</v>
      </c>
      <c r="D100" s="123" t="s">
        <v>277</v>
      </c>
      <c r="E100" s="124" t="s">
        <v>98</v>
      </c>
      <c r="F100" s="124"/>
      <c r="G100" s="125"/>
      <c r="H100" s="126"/>
      <c r="I100" s="126"/>
      <c r="J100" s="125"/>
      <c r="K100" s="135"/>
      <c r="L100" s="141" t="s">
        <v>100</v>
      </c>
      <c r="M100" s="127"/>
      <c r="N100" s="128"/>
      <c r="O100" s="129"/>
      <c r="P100" s="149"/>
    </row>
    <row r="101" spans="1:16" ht="52.5" x14ac:dyDescent="0.15">
      <c r="A101" s="38">
        <v>64</v>
      </c>
      <c r="B101" s="108" t="s">
        <v>278</v>
      </c>
      <c r="C101" s="108" t="s">
        <v>94</v>
      </c>
      <c r="D101" s="109" t="s">
        <v>279</v>
      </c>
      <c r="E101" s="31" t="s">
        <v>95</v>
      </c>
      <c r="F101" s="31" t="s">
        <v>106</v>
      </c>
      <c r="G101" s="96">
        <v>19.2</v>
      </c>
      <c r="J101" s="96">
        <f>G101-I101+H101</f>
        <v>19.2</v>
      </c>
      <c r="K101" s="134"/>
      <c r="L101" s="140"/>
      <c r="M101" s="107">
        <f>ROUND(G101*ROUND(K101,4),2)</f>
        <v>0</v>
      </c>
      <c r="N101" s="102">
        <v>0.21</v>
      </c>
      <c r="O101" s="41">
        <f>ROUND(N101*ROUND(M101,4),2)</f>
        <v>0</v>
      </c>
      <c r="P101" s="148"/>
    </row>
    <row r="102" spans="1:16" s="120" customFormat="1" ht="21.75" x14ac:dyDescent="0.2">
      <c r="A102" s="121"/>
      <c r="B102" s="122" t="s">
        <v>88</v>
      </c>
      <c r="C102" s="122" t="s">
        <v>88</v>
      </c>
      <c r="D102" s="123" t="s">
        <v>280</v>
      </c>
      <c r="E102" s="124" t="s">
        <v>98</v>
      </c>
      <c r="F102" s="124"/>
      <c r="G102" s="125"/>
      <c r="H102" s="126"/>
      <c r="I102" s="126"/>
      <c r="J102" s="125"/>
      <c r="K102" s="135"/>
      <c r="L102" s="141" t="s">
        <v>100</v>
      </c>
      <c r="M102" s="127"/>
      <c r="N102" s="128"/>
      <c r="O102" s="129"/>
      <c r="P102" s="149"/>
    </row>
    <row r="103" spans="1:16" s="120" customFormat="1" ht="12.75" x14ac:dyDescent="0.2">
      <c r="A103" s="110"/>
      <c r="B103" s="111" t="s">
        <v>88</v>
      </c>
      <c r="C103" s="111" t="s">
        <v>88</v>
      </c>
      <c r="D103" s="112" t="s">
        <v>281</v>
      </c>
      <c r="E103" s="113" t="s">
        <v>88</v>
      </c>
      <c r="F103" s="113"/>
      <c r="G103" s="114"/>
      <c r="H103" s="115"/>
      <c r="I103" s="115"/>
      <c r="J103" s="114"/>
      <c r="K103" s="133"/>
      <c r="L103" s="139"/>
      <c r="M103" s="117"/>
      <c r="N103" s="118"/>
      <c r="O103" s="119"/>
      <c r="P103" s="147"/>
    </row>
    <row r="104" spans="1:16" s="120" customFormat="1" ht="12.75" x14ac:dyDescent="0.2">
      <c r="A104" s="110"/>
      <c r="B104" s="111" t="s">
        <v>88</v>
      </c>
      <c r="C104" s="111" t="s">
        <v>88</v>
      </c>
      <c r="D104" s="112" t="s">
        <v>92</v>
      </c>
      <c r="E104" s="113" t="s">
        <v>88</v>
      </c>
      <c r="F104" s="113"/>
      <c r="G104" s="114"/>
      <c r="H104" s="115"/>
      <c r="I104" s="115"/>
      <c r="J104" s="114"/>
      <c r="K104" s="133"/>
      <c r="L104" s="139"/>
      <c r="M104" s="117"/>
      <c r="N104" s="118"/>
      <c r="O104" s="119"/>
      <c r="P104" s="147"/>
    </row>
    <row r="105" spans="1:16" ht="21" x14ac:dyDescent="0.15">
      <c r="A105" s="38">
        <v>65</v>
      </c>
      <c r="B105" s="108" t="s">
        <v>93</v>
      </c>
      <c r="C105" s="108" t="s">
        <v>94</v>
      </c>
      <c r="D105" s="109" t="s">
        <v>96</v>
      </c>
      <c r="E105" s="31" t="s">
        <v>95</v>
      </c>
      <c r="F105" s="31" t="s">
        <v>97</v>
      </c>
      <c r="G105" s="96">
        <v>200</v>
      </c>
      <c r="J105" s="96">
        <f t="shared" ref="J105:J110" si="9">G105-I105+H105</f>
        <v>200</v>
      </c>
      <c r="K105" s="134"/>
      <c r="L105" s="140"/>
      <c r="M105" s="107">
        <f t="shared" ref="M105:M110" si="10">ROUND(G105*ROUND(K105,4),2)</f>
        <v>0</v>
      </c>
      <c r="N105" s="102">
        <v>0.21</v>
      </c>
      <c r="O105" s="41">
        <f t="shared" ref="O105:O110" si="11">ROUND(N105*ROUND(M105,4),2)</f>
        <v>0</v>
      </c>
      <c r="P105" s="148"/>
    </row>
    <row r="106" spans="1:16" ht="42" x14ac:dyDescent="0.15">
      <c r="A106" s="38">
        <v>66</v>
      </c>
      <c r="B106" s="108" t="s">
        <v>101</v>
      </c>
      <c r="C106" s="108" t="s">
        <v>94</v>
      </c>
      <c r="D106" s="109" t="s">
        <v>102</v>
      </c>
      <c r="E106" s="31" t="s">
        <v>95</v>
      </c>
      <c r="F106" s="31" t="s">
        <v>103</v>
      </c>
      <c r="G106" s="96">
        <v>60</v>
      </c>
      <c r="J106" s="96">
        <f t="shared" si="9"/>
        <v>60</v>
      </c>
      <c r="K106" s="134"/>
      <c r="L106" s="140"/>
      <c r="M106" s="107">
        <f t="shared" si="10"/>
        <v>0</v>
      </c>
      <c r="N106" s="102">
        <v>0.21</v>
      </c>
      <c r="O106" s="41">
        <f t="shared" si="11"/>
        <v>0</v>
      </c>
      <c r="P106" s="148"/>
    </row>
    <row r="107" spans="1:16" ht="42" x14ac:dyDescent="0.15">
      <c r="A107" s="38">
        <v>67</v>
      </c>
      <c r="B107" s="108" t="s">
        <v>282</v>
      </c>
      <c r="C107" s="108" t="s">
        <v>94</v>
      </c>
      <c r="D107" s="109" t="s">
        <v>283</v>
      </c>
      <c r="E107" s="31" t="s">
        <v>95</v>
      </c>
      <c r="F107" s="31" t="s">
        <v>103</v>
      </c>
      <c r="G107" s="96">
        <v>30</v>
      </c>
      <c r="J107" s="96">
        <f t="shared" si="9"/>
        <v>30</v>
      </c>
      <c r="K107" s="134"/>
      <c r="L107" s="140"/>
      <c r="M107" s="107">
        <f t="shared" si="10"/>
        <v>0</v>
      </c>
      <c r="N107" s="102">
        <v>0.21</v>
      </c>
      <c r="O107" s="41">
        <f t="shared" si="11"/>
        <v>0</v>
      </c>
      <c r="P107" s="148"/>
    </row>
    <row r="108" spans="1:16" ht="42" x14ac:dyDescent="0.15">
      <c r="A108" s="38">
        <v>68</v>
      </c>
      <c r="B108" s="108" t="s">
        <v>104</v>
      </c>
      <c r="C108" s="108" t="s">
        <v>94</v>
      </c>
      <c r="D108" s="109" t="s">
        <v>105</v>
      </c>
      <c r="E108" s="31" t="s">
        <v>95</v>
      </c>
      <c r="F108" s="31" t="s">
        <v>106</v>
      </c>
      <c r="G108" s="96">
        <v>60</v>
      </c>
      <c r="J108" s="96">
        <f t="shared" si="9"/>
        <v>60</v>
      </c>
      <c r="K108" s="134"/>
      <c r="L108" s="140"/>
      <c r="M108" s="107">
        <f t="shared" si="10"/>
        <v>0</v>
      </c>
      <c r="N108" s="102">
        <v>0.21</v>
      </c>
      <c r="O108" s="41">
        <f t="shared" si="11"/>
        <v>0</v>
      </c>
      <c r="P108" s="148"/>
    </row>
    <row r="109" spans="1:16" ht="31.5" x14ac:dyDescent="0.15">
      <c r="A109" s="38">
        <v>69</v>
      </c>
      <c r="B109" s="108" t="s">
        <v>108</v>
      </c>
      <c r="C109" s="108" t="s">
        <v>94</v>
      </c>
      <c r="D109" s="109" t="s">
        <v>109</v>
      </c>
      <c r="E109" s="31" t="s">
        <v>95</v>
      </c>
      <c r="F109" s="31" t="s">
        <v>97</v>
      </c>
      <c r="G109" s="96">
        <v>300</v>
      </c>
      <c r="J109" s="96">
        <f t="shared" si="9"/>
        <v>300</v>
      </c>
      <c r="K109" s="134"/>
      <c r="L109" s="140"/>
      <c r="M109" s="107">
        <f t="shared" si="10"/>
        <v>0</v>
      </c>
      <c r="N109" s="102">
        <v>0.21</v>
      </c>
      <c r="O109" s="41">
        <f t="shared" si="11"/>
        <v>0</v>
      </c>
      <c r="P109" s="148"/>
    </row>
    <row r="110" spans="1:16" ht="31.5" x14ac:dyDescent="0.15">
      <c r="A110" s="38">
        <v>70</v>
      </c>
      <c r="B110" s="108" t="s">
        <v>110</v>
      </c>
      <c r="C110" s="108" t="s">
        <v>94</v>
      </c>
      <c r="D110" s="109" t="s">
        <v>111</v>
      </c>
      <c r="E110" s="31" t="s">
        <v>95</v>
      </c>
      <c r="F110" s="31" t="s">
        <v>97</v>
      </c>
      <c r="G110" s="96">
        <v>10</v>
      </c>
      <c r="J110" s="96">
        <f t="shared" si="9"/>
        <v>10</v>
      </c>
      <c r="K110" s="134"/>
      <c r="L110" s="140"/>
      <c r="M110" s="107">
        <f t="shared" si="10"/>
        <v>0</v>
      </c>
      <c r="N110" s="102">
        <v>0.21</v>
      </c>
      <c r="O110" s="41">
        <f t="shared" si="11"/>
        <v>0</v>
      </c>
      <c r="P110" s="148"/>
    </row>
    <row r="111" spans="1:16" s="120" customFormat="1" ht="21.75" x14ac:dyDescent="0.2">
      <c r="A111" s="121"/>
      <c r="B111" s="122" t="s">
        <v>88</v>
      </c>
      <c r="C111" s="122" t="s">
        <v>88</v>
      </c>
      <c r="D111" s="123" t="s">
        <v>284</v>
      </c>
      <c r="E111" s="124" t="s">
        <v>98</v>
      </c>
      <c r="F111" s="124"/>
      <c r="G111" s="125"/>
      <c r="H111" s="126"/>
      <c r="I111" s="126"/>
      <c r="J111" s="125"/>
      <c r="K111" s="135"/>
      <c r="L111" s="141" t="s">
        <v>100</v>
      </c>
      <c r="M111" s="127"/>
      <c r="N111" s="128"/>
      <c r="O111" s="129"/>
      <c r="P111" s="149"/>
    </row>
    <row r="112" spans="1:16" ht="31.5" x14ac:dyDescent="0.15">
      <c r="A112" s="38">
        <v>71</v>
      </c>
      <c r="B112" s="108" t="s">
        <v>113</v>
      </c>
      <c r="C112" s="108" t="s">
        <v>94</v>
      </c>
      <c r="D112" s="109" t="s">
        <v>114</v>
      </c>
      <c r="E112" s="31" t="s">
        <v>95</v>
      </c>
      <c r="F112" s="31" t="s">
        <v>106</v>
      </c>
      <c r="G112" s="96">
        <v>18</v>
      </c>
      <c r="J112" s="96">
        <f t="shared" ref="J112:J127" si="12">G112-I112+H112</f>
        <v>18</v>
      </c>
      <c r="K112" s="134"/>
      <c r="L112" s="140"/>
      <c r="M112" s="107">
        <f t="shared" ref="M112:M127" si="13">ROUND(G112*ROUND(K112,4),2)</f>
        <v>0</v>
      </c>
      <c r="N112" s="102">
        <v>0.21</v>
      </c>
      <c r="O112" s="41">
        <f t="shared" ref="O112:O127" si="14">ROUND(N112*ROUND(M112,4),2)</f>
        <v>0</v>
      </c>
      <c r="P112" s="148"/>
    </row>
    <row r="113" spans="1:16" ht="21" x14ac:dyDescent="0.15">
      <c r="A113" s="38">
        <v>72</v>
      </c>
      <c r="B113" s="108" t="s">
        <v>116</v>
      </c>
      <c r="C113" s="108" t="s">
        <v>94</v>
      </c>
      <c r="D113" s="109" t="s">
        <v>117</v>
      </c>
      <c r="E113" s="31" t="s">
        <v>95</v>
      </c>
      <c r="F113" s="31" t="s">
        <v>118</v>
      </c>
      <c r="G113" s="96">
        <v>7</v>
      </c>
      <c r="J113" s="96">
        <f t="shared" si="12"/>
        <v>7</v>
      </c>
      <c r="K113" s="134"/>
      <c r="L113" s="140"/>
      <c r="M113" s="107">
        <f t="shared" si="13"/>
        <v>0</v>
      </c>
      <c r="N113" s="102">
        <v>0.21</v>
      </c>
      <c r="O113" s="41">
        <f t="shared" si="14"/>
        <v>0</v>
      </c>
      <c r="P113" s="148"/>
    </row>
    <row r="114" spans="1:16" ht="42" x14ac:dyDescent="0.15">
      <c r="A114" s="38">
        <v>73</v>
      </c>
      <c r="B114" s="108" t="s">
        <v>119</v>
      </c>
      <c r="C114" s="108" t="s">
        <v>120</v>
      </c>
      <c r="D114" s="109" t="s">
        <v>121</v>
      </c>
      <c r="E114" s="31" t="s">
        <v>95</v>
      </c>
      <c r="F114" s="31" t="s">
        <v>97</v>
      </c>
      <c r="G114" s="96">
        <v>20</v>
      </c>
      <c r="J114" s="96">
        <f t="shared" si="12"/>
        <v>20</v>
      </c>
      <c r="K114" s="134"/>
      <c r="L114" s="140"/>
      <c r="M114" s="107">
        <f t="shared" si="13"/>
        <v>0</v>
      </c>
      <c r="N114" s="102">
        <v>0.21</v>
      </c>
      <c r="O114" s="41">
        <f t="shared" si="14"/>
        <v>0</v>
      </c>
      <c r="P114" s="148"/>
    </row>
    <row r="115" spans="1:16" ht="42" x14ac:dyDescent="0.15">
      <c r="A115" s="38">
        <v>74</v>
      </c>
      <c r="B115" s="108" t="s">
        <v>122</v>
      </c>
      <c r="C115" s="108" t="s">
        <v>120</v>
      </c>
      <c r="D115" s="109" t="s">
        <v>123</v>
      </c>
      <c r="E115" s="31" t="s">
        <v>95</v>
      </c>
      <c r="F115" s="31" t="s">
        <v>106</v>
      </c>
      <c r="G115" s="96">
        <v>10</v>
      </c>
      <c r="J115" s="96">
        <f t="shared" si="12"/>
        <v>10</v>
      </c>
      <c r="K115" s="134"/>
      <c r="L115" s="140"/>
      <c r="M115" s="107">
        <f t="shared" si="13"/>
        <v>0</v>
      </c>
      <c r="N115" s="102">
        <v>0.21</v>
      </c>
      <c r="O115" s="41">
        <f t="shared" si="14"/>
        <v>0</v>
      </c>
      <c r="P115" s="148"/>
    </row>
    <row r="116" spans="1:16" ht="42" x14ac:dyDescent="0.15">
      <c r="A116" s="38">
        <v>75</v>
      </c>
      <c r="B116" s="108" t="s">
        <v>124</v>
      </c>
      <c r="C116" s="108" t="s">
        <v>125</v>
      </c>
      <c r="D116" s="109" t="s">
        <v>126</v>
      </c>
      <c r="E116" s="31" t="s">
        <v>95</v>
      </c>
      <c r="F116" s="31" t="s">
        <v>106</v>
      </c>
      <c r="G116" s="96">
        <v>10</v>
      </c>
      <c r="J116" s="96">
        <f t="shared" si="12"/>
        <v>10</v>
      </c>
      <c r="K116" s="134"/>
      <c r="L116" s="140"/>
      <c r="M116" s="107">
        <f t="shared" si="13"/>
        <v>0</v>
      </c>
      <c r="N116" s="102">
        <v>0.21</v>
      </c>
      <c r="O116" s="41">
        <f t="shared" si="14"/>
        <v>0</v>
      </c>
      <c r="P116" s="148"/>
    </row>
    <row r="117" spans="1:16" ht="42" x14ac:dyDescent="0.15">
      <c r="A117" s="38">
        <v>76</v>
      </c>
      <c r="B117" s="108" t="s">
        <v>127</v>
      </c>
      <c r="C117" s="108" t="s">
        <v>128</v>
      </c>
      <c r="D117" s="109" t="s">
        <v>129</v>
      </c>
      <c r="E117" s="31" t="s">
        <v>95</v>
      </c>
      <c r="F117" s="31" t="s">
        <v>106</v>
      </c>
      <c r="G117" s="96">
        <v>10</v>
      </c>
      <c r="J117" s="96">
        <f t="shared" si="12"/>
        <v>10</v>
      </c>
      <c r="K117" s="134"/>
      <c r="L117" s="140"/>
      <c r="M117" s="107">
        <f t="shared" si="13"/>
        <v>0</v>
      </c>
      <c r="N117" s="102">
        <v>0.21</v>
      </c>
      <c r="O117" s="41">
        <f t="shared" si="14"/>
        <v>0</v>
      </c>
      <c r="P117" s="148"/>
    </row>
    <row r="118" spans="1:16" ht="52.5" x14ac:dyDescent="0.15">
      <c r="A118" s="38">
        <v>77</v>
      </c>
      <c r="B118" s="108" t="s">
        <v>130</v>
      </c>
      <c r="C118" s="108" t="s">
        <v>131</v>
      </c>
      <c r="D118" s="109" t="s">
        <v>132</v>
      </c>
      <c r="E118" s="31" t="s">
        <v>95</v>
      </c>
      <c r="F118" s="31" t="s">
        <v>103</v>
      </c>
      <c r="G118" s="96">
        <v>90</v>
      </c>
      <c r="J118" s="96">
        <f t="shared" si="12"/>
        <v>90</v>
      </c>
      <c r="K118" s="134"/>
      <c r="L118" s="140"/>
      <c r="M118" s="107">
        <f t="shared" si="13"/>
        <v>0</v>
      </c>
      <c r="N118" s="102">
        <v>0.21</v>
      </c>
      <c r="O118" s="41">
        <f t="shared" si="14"/>
        <v>0</v>
      </c>
      <c r="P118" s="148"/>
    </row>
    <row r="119" spans="1:16" ht="52.5" x14ac:dyDescent="0.15">
      <c r="A119" s="38">
        <v>78</v>
      </c>
      <c r="B119" s="108" t="s">
        <v>133</v>
      </c>
      <c r="C119" s="108" t="s">
        <v>131</v>
      </c>
      <c r="D119" s="109" t="s">
        <v>134</v>
      </c>
      <c r="E119" s="31" t="s">
        <v>95</v>
      </c>
      <c r="F119" s="31" t="s">
        <v>135</v>
      </c>
      <c r="G119" s="96">
        <v>10</v>
      </c>
      <c r="J119" s="96">
        <f t="shared" si="12"/>
        <v>10</v>
      </c>
      <c r="K119" s="134"/>
      <c r="L119" s="140"/>
      <c r="M119" s="107">
        <f t="shared" si="13"/>
        <v>0</v>
      </c>
      <c r="N119" s="102">
        <v>0.21</v>
      </c>
      <c r="O119" s="41">
        <f t="shared" si="14"/>
        <v>0</v>
      </c>
      <c r="P119" s="148"/>
    </row>
    <row r="120" spans="1:16" ht="21" x14ac:dyDescent="0.15">
      <c r="A120" s="38">
        <v>79</v>
      </c>
      <c r="B120" s="108" t="s">
        <v>136</v>
      </c>
      <c r="C120" s="108" t="s">
        <v>137</v>
      </c>
      <c r="D120" s="109" t="s">
        <v>138</v>
      </c>
      <c r="E120" s="31" t="s">
        <v>95</v>
      </c>
      <c r="F120" s="31" t="s">
        <v>103</v>
      </c>
      <c r="G120" s="96">
        <v>15</v>
      </c>
      <c r="J120" s="96">
        <f t="shared" si="12"/>
        <v>15</v>
      </c>
      <c r="K120" s="134"/>
      <c r="L120" s="140"/>
      <c r="M120" s="107">
        <f t="shared" si="13"/>
        <v>0</v>
      </c>
      <c r="N120" s="102">
        <v>0.21</v>
      </c>
      <c r="O120" s="41">
        <f t="shared" si="14"/>
        <v>0</v>
      </c>
      <c r="P120" s="148"/>
    </row>
    <row r="121" spans="1:16" ht="31.5" x14ac:dyDescent="0.15">
      <c r="A121" s="38">
        <v>80</v>
      </c>
      <c r="B121" s="108" t="s">
        <v>285</v>
      </c>
      <c r="C121" s="108" t="s">
        <v>286</v>
      </c>
      <c r="D121" s="109" t="s">
        <v>287</v>
      </c>
      <c r="E121" s="31" t="s">
        <v>95</v>
      </c>
      <c r="F121" s="31" t="s">
        <v>103</v>
      </c>
      <c r="G121" s="96">
        <v>30</v>
      </c>
      <c r="J121" s="96">
        <f t="shared" si="12"/>
        <v>30</v>
      </c>
      <c r="K121" s="134"/>
      <c r="L121" s="140"/>
      <c r="M121" s="107">
        <f t="shared" si="13"/>
        <v>0</v>
      </c>
      <c r="N121" s="102">
        <v>0.21</v>
      </c>
      <c r="O121" s="41">
        <f t="shared" si="14"/>
        <v>0</v>
      </c>
      <c r="P121" s="148"/>
    </row>
    <row r="122" spans="1:16" ht="42" x14ac:dyDescent="0.15">
      <c r="A122" s="38">
        <v>81</v>
      </c>
      <c r="B122" s="108" t="s">
        <v>139</v>
      </c>
      <c r="C122" s="108" t="s">
        <v>140</v>
      </c>
      <c r="D122" s="109" t="s">
        <v>141</v>
      </c>
      <c r="E122" s="31" t="s">
        <v>95</v>
      </c>
      <c r="F122" s="31" t="s">
        <v>103</v>
      </c>
      <c r="G122" s="96">
        <v>60</v>
      </c>
      <c r="J122" s="96">
        <f t="shared" si="12"/>
        <v>60</v>
      </c>
      <c r="K122" s="134"/>
      <c r="L122" s="140"/>
      <c r="M122" s="107">
        <f t="shared" si="13"/>
        <v>0</v>
      </c>
      <c r="N122" s="102">
        <v>0.21</v>
      </c>
      <c r="O122" s="41">
        <f t="shared" si="14"/>
        <v>0</v>
      </c>
      <c r="P122" s="148"/>
    </row>
    <row r="123" spans="1:16" ht="42" x14ac:dyDescent="0.15">
      <c r="A123" s="38">
        <v>82</v>
      </c>
      <c r="B123" s="108" t="s">
        <v>142</v>
      </c>
      <c r="C123" s="108" t="s">
        <v>140</v>
      </c>
      <c r="D123" s="109" t="s">
        <v>143</v>
      </c>
      <c r="E123" s="31" t="s">
        <v>95</v>
      </c>
      <c r="F123" s="31" t="s">
        <v>97</v>
      </c>
      <c r="G123" s="96">
        <v>300</v>
      </c>
      <c r="J123" s="96">
        <f t="shared" si="12"/>
        <v>300</v>
      </c>
      <c r="K123" s="134"/>
      <c r="L123" s="140"/>
      <c r="M123" s="107">
        <f t="shared" si="13"/>
        <v>0</v>
      </c>
      <c r="N123" s="102">
        <v>0.21</v>
      </c>
      <c r="O123" s="41">
        <f t="shared" si="14"/>
        <v>0</v>
      </c>
      <c r="P123" s="148"/>
    </row>
    <row r="124" spans="1:16" ht="42" x14ac:dyDescent="0.15">
      <c r="A124" s="38">
        <v>83</v>
      </c>
      <c r="B124" s="108" t="s">
        <v>144</v>
      </c>
      <c r="C124" s="108" t="s">
        <v>145</v>
      </c>
      <c r="D124" s="109" t="s">
        <v>146</v>
      </c>
      <c r="E124" s="31" t="s">
        <v>95</v>
      </c>
      <c r="F124" s="31" t="s">
        <v>103</v>
      </c>
      <c r="G124" s="96">
        <v>60</v>
      </c>
      <c r="J124" s="96">
        <f t="shared" si="12"/>
        <v>60</v>
      </c>
      <c r="K124" s="134"/>
      <c r="L124" s="140"/>
      <c r="M124" s="107">
        <f t="shared" si="13"/>
        <v>0</v>
      </c>
      <c r="N124" s="102">
        <v>0.21</v>
      </c>
      <c r="O124" s="41">
        <f t="shared" si="14"/>
        <v>0</v>
      </c>
      <c r="P124" s="148"/>
    </row>
    <row r="125" spans="1:16" ht="31.5" x14ac:dyDescent="0.15">
      <c r="A125" s="38">
        <v>84</v>
      </c>
      <c r="B125" s="108" t="s">
        <v>288</v>
      </c>
      <c r="C125" s="108" t="s">
        <v>289</v>
      </c>
      <c r="D125" s="109" t="s">
        <v>290</v>
      </c>
      <c r="E125" s="31" t="s">
        <v>95</v>
      </c>
      <c r="F125" s="31" t="s">
        <v>103</v>
      </c>
      <c r="G125" s="96">
        <v>30</v>
      </c>
      <c r="J125" s="96">
        <f t="shared" si="12"/>
        <v>30</v>
      </c>
      <c r="K125" s="134"/>
      <c r="L125" s="140"/>
      <c r="M125" s="107">
        <f t="shared" si="13"/>
        <v>0</v>
      </c>
      <c r="N125" s="102">
        <v>0.21</v>
      </c>
      <c r="O125" s="41">
        <f t="shared" si="14"/>
        <v>0</v>
      </c>
      <c r="P125" s="148"/>
    </row>
    <row r="126" spans="1:16" ht="42" x14ac:dyDescent="0.15">
      <c r="A126" s="38">
        <v>85</v>
      </c>
      <c r="B126" s="108" t="s">
        <v>148</v>
      </c>
      <c r="C126" s="108" t="s">
        <v>149</v>
      </c>
      <c r="D126" s="109" t="s">
        <v>150</v>
      </c>
      <c r="E126" s="31" t="s">
        <v>95</v>
      </c>
      <c r="F126" s="31" t="s">
        <v>97</v>
      </c>
      <c r="G126" s="96">
        <v>300</v>
      </c>
      <c r="J126" s="96">
        <f t="shared" si="12"/>
        <v>300</v>
      </c>
      <c r="K126" s="134"/>
      <c r="L126" s="140"/>
      <c r="M126" s="107">
        <f t="shared" si="13"/>
        <v>0</v>
      </c>
      <c r="N126" s="102">
        <v>0.21</v>
      </c>
      <c r="O126" s="41">
        <f t="shared" si="14"/>
        <v>0</v>
      </c>
      <c r="P126" s="148"/>
    </row>
    <row r="127" spans="1:16" ht="21" x14ac:dyDescent="0.15">
      <c r="A127" s="38">
        <v>86</v>
      </c>
      <c r="B127" s="108" t="s">
        <v>151</v>
      </c>
      <c r="C127" s="108" t="s">
        <v>149</v>
      </c>
      <c r="D127" s="109" t="s">
        <v>152</v>
      </c>
      <c r="E127" s="31" t="s">
        <v>95</v>
      </c>
      <c r="F127" s="31" t="s">
        <v>118</v>
      </c>
      <c r="G127" s="96">
        <v>10</v>
      </c>
      <c r="J127" s="96">
        <f t="shared" si="12"/>
        <v>10</v>
      </c>
      <c r="K127" s="134"/>
      <c r="L127" s="140"/>
      <c r="M127" s="107">
        <f t="shared" si="13"/>
        <v>0</v>
      </c>
      <c r="N127" s="102">
        <v>0.21</v>
      </c>
      <c r="O127" s="41">
        <f t="shared" si="14"/>
        <v>0</v>
      </c>
      <c r="P127" s="148"/>
    </row>
    <row r="128" spans="1:16" s="120" customFormat="1" ht="32.25" x14ac:dyDescent="0.2">
      <c r="A128" s="121"/>
      <c r="B128" s="122" t="s">
        <v>88</v>
      </c>
      <c r="C128" s="122" t="s">
        <v>88</v>
      </c>
      <c r="D128" s="123" t="s">
        <v>153</v>
      </c>
      <c r="E128" s="124" t="s">
        <v>98</v>
      </c>
      <c r="F128" s="124"/>
      <c r="G128" s="125"/>
      <c r="H128" s="126"/>
      <c r="I128" s="126"/>
      <c r="J128" s="125"/>
      <c r="K128" s="135"/>
      <c r="L128" s="141" t="s">
        <v>100</v>
      </c>
      <c r="M128" s="127"/>
      <c r="N128" s="128"/>
      <c r="O128" s="129"/>
      <c r="P128" s="149"/>
    </row>
    <row r="129" spans="1:16" x14ac:dyDescent="0.15">
      <c r="A129" s="38">
        <v>87</v>
      </c>
      <c r="B129" s="108" t="s">
        <v>154</v>
      </c>
      <c r="C129" s="108" t="s">
        <v>149</v>
      </c>
      <c r="D129" s="109" t="s">
        <v>155</v>
      </c>
      <c r="E129" s="31" t="s">
        <v>95</v>
      </c>
      <c r="F129" s="31" t="s">
        <v>118</v>
      </c>
      <c r="G129" s="96">
        <v>20</v>
      </c>
      <c r="J129" s="96">
        <f>G129-I129+H129</f>
        <v>20</v>
      </c>
      <c r="K129" s="134"/>
      <c r="L129" s="140"/>
      <c r="M129" s="107">
        <f>ROUND(G129*ROUND(K129,4),2)</f>
        <v>0</v>
      </c>
      <c r="N129" s="102">
        <v>0.21</v>
      </c>
      <c r="O129" s="41">
        <f>ROUND(N129*ROUND(M129,4),2)</f>
        <v>0</v>
      </c>
      <c r="P129" s="148"/>
    </row>
    <row r="130" spans="1:16" ht="31.5" x14ac:dyDescent="0.15">
      <c r="A130" s="38">
        <v>88</v>
      </c>
      <c r="B130" s="108" t="s">
        <v>156</v>
      </c>
      <c r="C130" s="108" t="s">
        <v>157</v>
      </c>
      <c r="D130" s="109" t="s">
        <v>158</v>
      </c>
      <c r="E130" s="31" t="s">
        <v>95</v>
      </c>
      <c r="F130" s="31" t="s">
        <v>97</v>
      </c>
      <c r="G130" s="96">
        <v>20</v>
      </c>
      <c r="J130" s="96">
        <f>G130-I130+H130</f>
        <v>20</v>
      </c>
      <c r="K130" s="134"/>
      <c r="L130" s="140"/>
      <c r="M130" s="107">
        <f>ROUND(G130*ROUND(K130,4),2)</f>
        <v>0</v>
      </c>
      <c r="N130" s="102">
        <v>0.21</v>
      </c>
      <c r="O130" s="41">
        <f>ROUND(N130*ROUND(M130,4),2)</f>
        <v>0</v>
      </c>
      <c r="P130" s="148"/>
    </row>
    <row r="131" spans="1:16" s="120" customFormat="1" ht="21.75" x14ac:dyDescent="0.2">
      <c r="A131" s="121"/>
      <c r="B131" s="122" t="s">
        <v>88</v>
      </c>
      <c r="C131" s="122" t="s">
        <v>88</v>
      </c>
      <c r="D131" s="123" t="s">
        <v>159</v>
      </c>
      <c r="E131" s="124" t="s">
        <v>98</v>
      </c>
      <c r="F131" s="124"/>
      <c r="G131" s="125"/>
      <c r="H131" s="126"/>
      <c r="I131" s="126"/>
      <c r="J131" s="125"/>
      <c r="K131" s="135"/>
      <c r="L131" s="141" t="s">
        <v>100</v>
      </c>
      <c r="M131" s="127"/>
      <c r="N131" s="128"/>
      <c r="O131" s="129"/>
      <c r="P131" s="149"/>
    </row>
    <row r="132" spans="1:16" ht="31.5" x14ac:dyDescent="0.15">
      <c r="A132" s="38">
        <v>89</v>
      </c>
      <c r="B132" s="108" t="s">
        <v>160</v>
      </c>
      <c r="C132" s="108" t="s">
        <v>157</v>
      </c>
      <c r="D132" s="109" t="s">
        <v>161</v>
      </c>
      <c r="E132" s="31" t="s">
        <v>95</v>
      </c>
      <c r="F132" s="31" t="s">
        <v>118</v>
      </c>
      <c r="G132" s="96">
        <v>7</v>
      </c>
      <c r="J132" s="96">
        <f>G132-I132+H132</f>
        <v>7</v>
      </c>
      <c r="K132" s="134"/>
      <c r="L132" s="140"/>
      <c r="M132" s="107">
        <f>ROUND(G132*ROUND(K132,4),2)</f>
        <v>0</v>
      </c>
      <c r="N132" s="102">
        <v>0.21</v>
      </c>
      <c r="O132" s="41">
        <f>ROUND(N132*ROUND(M132,4),2)</f>
        <v>0</v>
      </c>
      <c r="P132" s="148"/>
    </row>
    <row r="133" spans="1:16" ht="42" x14ac:dyDescent="0.15">
      <c r="A133" s="38">
        <v>90</v>
      </c>
      <c r="B133" s="108" t="s">
        <v>162</v>
      </c>
      <c r="C133" s="108" t="s">
        <v>163</v>
      </c>
      <c r="D133" s="109" t="s">
        <v>164</v>
      </c>
      <c r="E133" s="31" t="s">
        <v>95</v>
      </c>
      <c r="F133" s="31" t="s">
        <v>118</v>
      </c>
      <c r="G133" s="96">
        <v>7</v>
      </c>
      <c r="J133" s="96">
        <f>G133-I133+H133</f>
        <v>7</v>
      </c>
      <c r="K133" s="134"/>
      <c r="L133" s="140"/>
      <c r="M133" s="107">
        <f>ROUND(G133*ROUND(K133,4),2)</f>
        <v>0</v>
      </c>
      <c r="N133" s="102">
        <v>0.21</v>
      </c>
      <c r="O133" s="41">
        <f>ROUND(N133*ROUND(M133,4),2)</f>
        <v>0</v>
      </c>
      <c r="P133" s="148"/>
    </row>
    <row r="134" spans="1:16" x14ac:dyDescent="0.15">
      <c r="A134" s="38">
        <v>91</v>
      </c>
      <c r="B134" s="108" t="s">
        <v>165</v>
      </c>
      <c r="C134" s="108" t="s">
        <v>166</v>
      </c>
      <c r="D134" s="109" t="s">
        <v>167</v>
      </c>
      <c r="E134" s="31" t="s">
        <v>95</v>
      </c>
      <c r="F134" s="31" t="s">
        <v>118</v>
      </c>
      <c r="G134" s="96">
        <v>7</v>
      </c>
      <c r="J134" s="96">
        <f>G134-I134+H134</f>
        <v>7</v>
      </c>
      <c r="K134" s="134"/>
      <c r="L134" s="140"/>
      <c r="M134" s="107">
        <f>ROUND(G134*ROUND(K134,4),2)</f>
        <v>0</v>
      </c>
      <c r="N134" s="102">
        <v>0.21</v>
      </c>
      <c r="O134" s="41">
        <f>ROUND(N134*ROUND(M134,4),2)</f>
        <v>0</v>
      </c>
      <c r="P134" s="148"/>
    </row>
    <row r="135" spans="1:16" s="120" customFormat="1" ht="21.75" x14ac:dyDescent="0.2">
      <c r="A135" s="121"/>
      <c r="B135" s="122" t="s">
        <v>88</v>
      </c>
      <c r="C135" s="122" t="s">
        <v>88</v>
      </c>
      <c r="D135" s="123" t="s">
        <v>168</v>
      </c>
      <c r="E135" s="124" t="s">
        <v>98</v>
      </c>
      <c r="F135" s="124"/>
      <c r="G135" s="125"/>
      <c r="H135" s="126"/>
      <c r="I135" s="126"/>
      <c r="J135" s="125"/>
      <c r="K135" s="135"/>
      <c r="L135" s="141" t="s">
        <v>100</v>
      </c>
      <c r="M135" s="127"/>
      <c r="N135" s="128"/>
      <c r="O135" s="129"/>
      <c r="P135" s="149"/>
    </row>
    <row r="136" spans="1:16" x14ac:dyDescent="0.15">
      <c r="A136" s="38">
        <v>92</v>
      </c>
      <c r="B136" s="108" t="s">
        <v>291</v>
      </c>
      <c r="C136" s="108" t="s">
        <v>292</v>
      </c>
      <c r="D136" s="109" t="s">
        <v>293</v>
      </c>
      <c r="E136" s="31" t="s">
        <v>95</v>
      </c>
      <c r="F136" s="31" t="s">
        <v>103</v>
      </c>
      <c r="G136" s="96">
        <v>30</v>
      </c>
      <c r="J136" s="96">
        <f>G136-I136+H136</f>
        <v>30</v>
      </c>
      <c r="K136" s="134"/>
      <c r="L136" s="140"/>
      <c r="M136" s="107">
        <f>ROUND(G136*ROUND(K136,4),2)</f>
        <v>0</v>
      </c>
      <c r="N136" s="102">
        <v>0.21</v>
      </c>
      <c r="O136" s="41">
        <f>ROUND(N136*ROUND(M136,4),2)</f>
        <v>0</v>
      </c>
      <c r="P136" s="148"/>
    </row>
    <row r="137" spans="1:16" ht="52.5" x14ac:dyDescent="0.15">
      <c r="A137" s="38">
        <v>93</v>
      </c>
      <c r="B137" s="108" t="s">
        <v>169</v>
      </c>
      <c r="C137" s="108" t="s">
        <v>170</v>
      </c>
      <c r="D137" s="109" t="s">
        <v>171</v>
      </c>
      <c r="E137" s="31" t="s">
        <v>95</v>
      </c>
      <c r="F137" s="31" t="s">
        <v>103</v>
      </c>
      <c r="G137" s="96">
        <v>164</v>
      </c>
      <c r="J137" s="96">
        <f>G137-I137+H137</f>
        <v>164</v>
      </c>
      <c r="K137" s="134"/>
      <c r="L137" s="140"/>
      <c r="M137" s="107">
        <f>ROUND(G137*ROUND(K137,4),2)</f>
        <v>0</v>
      </c>
      <c r="N137" s="102">
        <v>0.21</v>
      </c>
      <c r="O137" s="41">
        <f>ROUND(N137*ROUND(M137,4),2)</f>
        <v>0</v>
      </c>
      <c r="P137" s="148"/>
    </row>
    <row r="138" spans="1:16" s="120" customFormat="1" ht="12.75" x14ac:dyDescent="0.2">
      <c r="A138" s="110"/>
      <c r="B138" s="111" t="s">
        <v>88</v>
      </c>
      <c r="C138" s="111" t="s">
        <v>88</v>
      </c>
      <c r="D138" s="112" t="s">
        <v>172</v>
      </c>
      <c r="E138" s="113" t="s">
        <v>88</v>
      </c>
      <c r="F138" s="113"/>
      <c r="G138" s="114"/>
      <c r="H138" s="115"/>
      <c r="I138" s="115"/>
      <c r="J138" s="114"/>
      <c r="K138" s="133"/>
      <c r="L138" s="139"/>
      <c r="M138" s="117"/>
      <c r="N138" s="118"/>
      <c r="O138" s="119"/>
      <c r="P138" s="147"/>
    </row>
    <row r="139" spans="1:16" ht="31.5" x14ac:dyDescent="0.15">
      <c r="A139" s="38">
        <v>94</v>
      </c>
      <c r="B139" s="108" t="s">
        <v>173</v>
      </c>
      <c r="C139" s="108" t="s">
        <v>94</v>
      </c>
      <c r="D139" s="109" t="s">
        <v>174</v>
      </c>
      <c r="E139" s="31" t="s">
        <v>95</v>
      </c>
      <c r="F139" s="31" t="s">
        <v>103</v>
      </c>
      <c r="G139" s="96">
        <v>36</v>
      </c>
      <c r="J139" s="96">
        <f t="shared" ref="J139:J159" si="15">G139-I139+H139</f>
        <v>36</v>
      </c>
      <c r="K139" s="134"/>
      <c r="L139" s="140"/>
      <c r="M139" s="107">
        <f t="shared" ref="M139:M159" si="16">ROUND(G139*ROUND(K139,4),2)</f>
        <v>0</v>
      </c>
      <c r="N139" s="102">
        <v>0.21</v>
      </c>
      <c r="O139" s="41">
        <f t="shared" ref="O139:O159" si="17">ROUND(N139*ROUND(M139,4),2)</f>
        <v>0</v>
      </c>
      <c r="P139" s="148"/>
    </row>
    <row r="140" spans="1:16" ht="31.5" x14ac:dyDescent="0.15">
      <c r="A140" s="38">
        <v>95</v>
      </c>
      <c r="B140" s="108" t="s">
        <v>294</v>
      </c>
      <c r="C140" s="108" t="s">
        <v>94</v>
      </c>
      <c r="D140" s="109" t="s">
        <v>295</v>
      </c>
      <c r="E140" s="31" t="s">
        <v>95</v>
      </c>
      <c r="F140" s="31" t="s">
        <v>103</v>
      </c>
      <c r="G140" s="96">
        <v>60</v>
      </c>
      <c r="J140" s="96">
        <f t="shared" si="15"/>
        <v>60</v>
      </c>
      <c r="K140" s="134"/>
      <c r="L140" s="140"/>
      <c r="M140" s="107">
        <f t="shared" si="16"/>
        <v>0</v>
      </c>
      <c r="N140" s="102">
        <v>0.21</v>
      </c>
      <c r="O140" s="41">
        <f t="shared" si="17"/>
        <v>0</v>
      </c>
      <c r="P140" s="148"/>
    </row>
    <row r="141" spans="1:16" ht="31.5" x14ac:dyDescent="0.15">
      <c r="A141" s="38">
        <v>96</v>
      </c>
      <c r="B141" s="108" t="s">
        <v>176</v>
      </c>
      <c r="C141" s="108" t="s">
        <v>94</v>
      </c>
      <c r="D141" s="109" t="s">
        <v>177</v>
      </c>
      <c r="E141" s="31" t="s">
        <v>95</v>
      </c>
      <c r="F141" s="31" t="s">
        <v>103</v>
      </c>
      <c r="G141" s="96">
        <v>175</v>
      </c>
      <c r="J141" s="96">
        <f t="shared" si="15"/>
        <v>175</v>
      </c>
      <c r="K141" s="134"/>
      <c r="L141" s="140"/>
      <c r="M141" s="107">
        <f t="shared" si="16"/>
        <v>0</v>
      </c>
      <c r="N141" s="102">
        <v>0.21</v>
      </c>
      <c r="O141" s="41">
        <f t="shared" si="17"/>
        <v>0</v>
      </c>
      <c r="P141" s="148"/>
    </row>
    <row r="142" spans="1:16" ht="31.5" x14ac:dyDescent="0.15">
      <c r="A142" s="38">
        <v>97</v>
      </c>
      <c r="B142" s="108" t="s">
        <v>181</v>
      </c>
      <c r="C142" s="108" t="s">
        <v>94</v>
      </c>
      <c r="D142" s="109" t="s">
        <v>182</v>
      </c>
      <c r="E142" s="31" t="s">
        <v>95</v>
      </c>
      <c r="F142" s="31" t="s">
        <v>106</v>
      </c>
      <c r="G142" s="96">
        <v>85</v>
      </c>
      <c r="J142" s="96">
        <f t="shared" si="15"/>
        <v>85</v>
      </c>
      <c r="K142" s="134"/>
      <c r="L142" s="140"/>
      <c r="M142" s="107">
        <f t="shared" si="16"/>
        <v>0</v>
      </c>
      <c r="N142" s="102">
        <v>0.21</v>
      </c>
      <c r="O142" s="41">
        <f t="shared" si="17"/>
        <v>0</v>
      </c>
      <c r="P142" s="148"/>
    </row>
    <row r="143" spans="1:16" ht="42" x14ac:dyDescent="0.15">
      <c r="A143" s="38">
        <v>98</v>
      </c>
      <c r="B143" s="108" t="s">
        <v>184</v>
      </c>
      <c r="C143" s="108" t="s">
        <v>94</v>
      </c>
      <c r="D143" s="109" t="s">
        <v>185</v>
      </c>
      <c r="E143" s="31" t="s">
        <v>95</v>
      </c>
      <c r="F143" s="31" t="s">
        <v>106</v>
      </c>
      <c r="G143" s="96">
        <v>55</v>
      </c>
      <c r="J143" s="96">
        <f t="shared" si="15"/>
        <v>55</v>
      </c>
      <c r="K143" s="134"/>
      <c r="L143" s="140"/>
      <c r="M143" s="107">
        <f t="shared" si="16"/>
        <v>0</v>
      </c>
      <c r="N143" s="102">
        <v>0.21</v>
      </c>
      <c r="O143" s="41">
        <f t="shared" si="17"/>
        <v>0</v>
      </c>
      <c r="P143" s="148"/>
    </row>
    <row r="144" spans="1:16" ht="31.5" x14ac:dyDescent="0.15">
      <c r="A144" s="38">
        <v>99</v>
      </c>
      <c r="B144" s="108" t="s">
        <v>187</v>
      </c>
      <c r="C144" s="108" t="s">
        <v>94</v>
      </c>
      <c r="D144" s="109" t="s">
        <v>188</v>
      </c>
      <c r="E144" s="31" t="s">
        <v>95</v>
      </c>
      <c r="F144" s="31" t="s">
        <v>118</v>
      </c>
      <c r="G144" s="96">
        <v>6</v>
      </c>
      <c r="J144" s="96">
        <f t="shared" si="15"/>
        <v>6</v>
      </c>
      <c r="K144" s="134"/>
      <c r="L144" s="140"/>
      <c r="M144" s="107">
        <f t="shared" si="16"/>
        <v>0</v>
      </c>
      <c r="N144" s="102">
        <v>0.21</v>
      </c>
      <c r="O144" s="41">
        <f t="shared" si="17"/>
        <v>0</v>
      </c>
      <c r="P144" s="148"/>
    </row>
    <row r="145" spans="1:16" ht="42" x14ac:dyDescent="0.15">
      <c r="A145" s="38">
        <v>100</v>
      </c>
      <c r="B145" s="108" t="s">
        <v>190</v>
      </c>
      <c r="C145" s="108" t="s">
        <v>94</v>
      </c>
      <c r="D145" s="109" t="s">
        <v>191</v>
      </c>
      <c r="E145" s="31" t="s">
        <v>95</v>
      </c>
      <c r="F145" s="31" t="s">
        <v>118</v>
      </c>
      <c r="G145" s="96">
        <v>14</v>
      </c>
      <c r="J145" s="96">
        <f t="shared" si="15"/>
        <v>14</v>
      </c>
      <c r="K145" s="134"/>
      <c r="L145" s="140"/>
      <c r="M145" s="107">
        <f t="shared" si="16"/>
        <v>0</v>
      </c>
      <c r="N145" s="102">
        <v>0.21</v>
      </c>
      <c r="O145" s="41">
        <f t="shared" si="17"/>
        <v>0</v>
      </c>
      <c r="P145" s="148"/>
    </row>
    <row r="146" spans="1:16" ht="21" x14ac:dyDescent="0.15">
      <c r="A146" s="38">
        <v>101</v>
      </c>
      <c r="B146" s="108" t="s">
        <v>195</v>
      </c>
      <c r="C146" s="108" t="s">
        <v>196</v>
      </c>
      <c r="D146" s="109" t="s">
        <v>197</v>
      </c>
      <c r="E146" s="31" t="s">
        <v>95</v>
      </c>
      <c r="F146" s="31" t="s">
        <v>106</v>
      </c>
      <c r="G146" s="96">
        <v>22</v>
      </c>
      <c r="J146" s="96">
        <f t="shared" si="15"/>
        <v>22</v>
      </c>
      <c r="K146" s="134"/>
      <c r="L146" s="140"/>
      <c r="M146" s="107">
        <f t="shared" si="16"/>
        <v>0</v>
      </c>
      <c r="N146" s="102">
        <v>0.21</v>
      </c>
      <c r="O146" s="41">
        <f t="shared" si="17"/>
        <v>0</v>
      </c>
      <c r="P146" s="148"/>
    </row>
    <row r="147" spans="1:16" ht="21" x14ac:dyDescent="0.15">
      <c r="A147" s="38">
        <v>102</v>
      </c>
      <c r="B147" s="108" t="s">
        <v>199</v>
      </c>
      <c r="C147" s="108" t="s">
        <v>200</v>
      </c>
      <c r="D147" s="109" t="s">
        <v>201</v>
      </c>
      <c r="E147" s="31" t="s">
        <v>95</v>
      </c>
      <c r="F147" s="31" t="s">
        <v>106</v>
      </c>
      <c r="G147" s="96">
        <v>50</v>
      </c>
      <c r="J147" s="96">
        <f t="shared" si="15"/>
        <v>50</v>
      </c>
      <c r="K147" s="134"/>
      <c r="L147" s="140"/>
      <c r="M147" s="107">
        <f t="shared" si="16"/>
        <v>0</v>
      </c>
      <c r="N147" s="102">
        <v>0.21</v>
      </c>
      <c r="O147" s="41">
        <f t="shared" si="17"/>
        <v>0</v>
      </c>
      <c r="P147" s="148"/>
    </row>
    <row r="148" spans="1:16" ht="21" x14ac:dyDescent="0.15">
      <c r="A148" s="38">
        <v>103</v>
      </c>
      <c r="B148" s="108" t="s">
        <v>202</v>
      </c>
      <c r="C148" s="108" t="s">
        <v>203</v>
      </c>
      <c r="D148" s="109" t="s">
        <v>204</v>
      </c>
      <c r="E148" s="31" t="s">
        <v>95</v>
      </c>
      <c r="F148" s="31" t="s">
        <v>103</v>
      </c>
      <c r="G148" s="96">
        <v>685</v>
      </c>
      <c r="J148" s="96">
        <f t="shared" si="15"/>
        <v>685</v>
      </c>
      <c r="K148" s="134"/>
      <c r="L148" s="140"/>
      <c r="M148" s="107">
        <f t="shared" si="16"/>
        <v>0</v>
      </c>
      <c r="N148" s="102">
        <v>0.21</v>
      </c>
      <c r="O148" s="41">
        <f t="shared" si="17"/>
        <v>0</v>
      </c>
      <c r="P148" s="148"/>
    </row>
    <row r="149" spans="1:16" ht="31.5" x14ac:dyDescent="0.15">
      <c r="A149" s="38">
        <v>104</v>
      </c>
      <c r="B149" s="108" t="s">
        <v>205</v>
      </c>
      <c r="C149" s="108" t="s">
        <v>140</v>
      </c>
      <c r="D149" s="109" t="s">
        <v>206</v>
      </c>
      <c r="E149" s="31" t="s">
        <v>95</v>
      </c>
      <c r="F149" s="31" t="s">
        <v>103</v>
      </c>
      <c r="G149" s="96">
        <v>845</v>
      </c>
      <c r="J149" s="96">
        <f t="shared" si="15"/>
        <v>845</v>
      </c>
      <c r="K149" s="134"/>
      <c r="L149" s="140"/>
      <c r="M149" s="107">
        <f t="shared" si="16"/>
        <v>0</v>
      </c>
      <c r="N149" s="102">
        <v>0.21</v>
      </c>
      <c r="O149" s="41">
        <f t="shared" si="17"/>
        <v>0</v>
      </c>
      <c r="P149" s="148"/>
    </row>
    <row r="150" spans="1:16" ht="31.5" x14ac:dyDescent="0.15">
      <c r="A150" s="38">
        <v>105</v>
      </c>
      <c r="B150" s="108" t="s">
        <v>207</v>
      </c>
      <c r="C150" s="108" t="s">
        <v>208</v>
      </c>
      <c r="D150" s="109" t="s">
        <v>209</v>
      </c>
      <c r="E150" s="31" t="s">
        <v>95</v>
      </c>
      <c r="F150" s="31" t="s">
        <v>103</v>
      </c>
      <c r="G150" s="96">
        <v>845</v>
      </c>
      <c r="J150" s="96">
        <f t="shared" si="15"/>
        <v>845</v>
      </c>
      <c r="K150" s="134"/>
      <c r="L150" s="140"/>
      <c r="M150" s="107">
        <f t="shared" si="16"/>
        <v>0</v>
      </c>
      <c r="N150" s="102">
        <v>0.21</v>
      </c>
      <c r="O150" s="41">
        <f t="shared" si="17"/>
        <v>0</v>
      </c>
      <c r="P150" s="148"/>
    </row>
    <row r="151" spans="1:16" ht="21" x14ac:dyDescent="0.15">
      <c r="A151" s="38">
        <v>106</v>
      </c>
      <c r="B151" s="108" t="s">
        <v>210</v>
      </c>
      <c r="C151" s="108" t="s">
        <v>208</v>
      </c>
      <c r="D151" s="109" t="s">
        <v>211</v>
      </c>
      <c r="E151" s="31" t="s">
        <v>95</v>
      </c>
      <c r="F151" s="31" t="s">
        <v>97</v>
      </c>
      <c r="G151" s="96">
        <v>300</v>
      </c>
      <c r="J151" s="96">
        <f t="shared" si="15"/>
        <v>300</v>
      </c>
      <c r="K151" s="134"/>
      <c r="L151" s="140"/>
      <c r="M151" s="107">
        <f t="shared" si="16"/>
        <v>0</v>
      </c>
      <c r="N151" s="102">
        <v>0.21</v>
      </c>
      <c r="O151" s="41">
        <f t="shared" si="17"/>
        <v>0</v>
      </c>
      <c r="P151" s="148"/>
    </row>
    <row r="152" spans="1:16" ht="31.5" x14ac:dyDescent="0.15">
      <c r="A152" s="38">
        <v>107</v>
      </c>
      <c r="B152" s="108" t="s">
        <v>212</v>
      </c>
      <c r="C152" s="108" t="s">
        <v>208</v>
      </c>
      <c r="D152" s="109" t="s">
        <v>213</v>
      </c>
      <c r="E152" s="31" t="s">
        <v>95</v>
      </c>
      <c r="F152" s="31" t="s">
        <v>103</v>
      </c>
      <c r="G152" s="96">
        <v>685</v>
      </c>
      <c r="J152" s="96">
        <f t="shared" si="15"/>
        <v>685</v>
      </c>
      <c r="K152" s="134"/>
      <c r="L152" s="140"/>
      <c r="M152" s="107">
        <f t="shared" si="16"/>
        <v>0</v>
      </c>
      <c r="N152" s="102">
        <v>0.21</v>
      </c>
      <c r="O152" s="41">
        <f t="shared" si="17"/>
        <v>0</v>
      </c>
      <c r="P152" s="148"/>
    </row>
    <row r="153" spans="1:16" ht="42" x14ac:dyDescent="0.15">
      <c r="A153" s="38">
        <v>108</v>
      </c>
      <c r="B153" s="108" t="s">
        <v>215</v>
      </c>
      <c r="C153" s="108" t="s">
        <v>149</v>
      </c>
      <c r="D153" s="109" t="s">
        <v>216</v>
      </c>
      <c r="E153" s="31" t="s">
        <v>95</v>
      </c>
      <c r="F153" s="31" t="s">
        <v>97</v>
      </c>
      <c r="G153" s="96">
        <v>38</v>
      </c>
      <c r="J153" s="96">
        <f t="shared" si="15"/>
        <v>38</v>
      </c>
      <c r="K153" s="134"/>
      <c r="L153" s="140"/>
      <c r="M153" s="107">
        <f t="shared" si="16"/>
        <v>0</v>
      </c>
      <c r="N153" s="102">
        <v>0.21</v>
      </c>
      <c r="O153" s="41">
        <f t="shared" si="17"/>
        <v>0</v>
      </c>
      <c r="P153" s="148"/>
    </row>
    <row r="154" spans="1:16" x14ac:dyDescent="0.15">
      <c r="A154" s="38">
        <v>109</v>
      </c>
      <c r="B154" s="108" t="s">
        <v>218</v>
      </c>
      <c r="C154" s="108" t="s">
        <v>166</v>
      </c>
      <c r="D154" s="109" t="s">
        <v>219</v>
      </c>
      <c r="E154" s="31" t="s">
        <v>95</v>
      </c>
      <c r="F154" s="31" t="s">
        <v>118</v>
      </c>
      <c r="G154" s="96">
        <v>3</v>
      </c>
      <c r="J154" s="96">
        <f t="shared" si="15"/>
        <v>3</v>
      </c>
      <c r="K154" s="134"/>
      <c r="L154" s="140"/>
      <c r="M154" s="107">
        <f t="shared" si="16"/>
        <v>0</v>
      </c>
      <c r="N154" s="102">
        <v>0.21</v>
      </c>
      <c r="O154" s="41">
        <f t="shared" si="17"/>
        <v>0</v>
      </c>
      <c r="P154" s="148"/>
    </row>
    <row r="155" spans="1:16" x14ac:dyDescent="0.15">
      <c r="A155" s="38">
        <v>110</v>
      </c>
      <c r="B155" s="108" t="s">
        <v>220</v>
      </c>
      <c r="C155" s="108" t="s">
        <v>166</v>
      </c>
      <c r="D155" s="109" t="s">
        <v>221</v>
      </c>
      <c r="E155" s="31" t="s">
        <v>95</v>
      </c>
      <c r="F155" s="31" t="s">
        <v>118</v>
      </c>
      <c r="G155" s="96">
        <v>3</v>
      </c>
      <c r="J155" s="96">
        <f t="shared" si="15"/>
        <v>3</v>
      </c>
      <c r="K155" s="134"/>
      <c r="L155" s="140"/>
      <c r="M155" s="107">
        <f t="shared" si="16"/>
        <v>0</v>
      </c>
      <c r="N155" s="102">
        <v>0.21</v>
      </c>
      <c r="O155" s="41">
        <f t="shared" si="17"/>
        <v>0</v>
      </c>
      <c r="P155" s="148"/>
    </row>
    <row r="156" spans="1:16" x14ac:dyDescent="0.15">
      <c r="A156" s="38">
        <v>111</v>
      </c>
      <c r="B156" s="108" t="s">
        <v>222</v>
      </c>
      <c r="C156" s="108" t="s">
        <v>166</v>
      </c>
      <c r="D156" s="109" t="s">
        <v>223</v>
      </c>
      <c r="E156" s="31" t="s">
        <v>95</v>
      </c>
      <c r="F156" s="31" t="s">
        <v>118</v>
      </c>
      <c r="G156" s="96">
        <v>13</v>
      </c>
      <c r="J156" s="96">
        <f t="shared" si="15"/>
        <v>13</v>
      </c>
      <c r="K156" s="134"/>
      <c r="L156" s="140"/>
      <c r="M156" s="107">
        <f t="shared" si="16"/>
        <v>0</v>
      </c>
      <c r="N156" s="102">
        <v>0.21</v>
      </c>
      <c r="O156" s="41">
        <f t="shared" si="17"/>
        <v>0</v>
      </c>
      <c r="P156" s="148"/>
    </row>
    <row r="157" spans="1:16" ht="21" x14ac:dyDescent="0.15">
      <c r="A157" s="38">
        <v>112</v>
      </c>
      <c r="B157" s="108" t="s">
        <v>224</v>
      </c>
      <c r="C157" s="108" t="s">
        <v>166</v>
      </c>
      <c r="D157" s="109" t="s">
        <v>225</v>
      </c>
      <c r="E157" s="31" t="s">
        <v>95</v>
      </c>
      <c r="F157" s="31" t="s">
        <v>118</v>
      </c>
      <c r="G157" s="96">
        <v>2</v>
      </c>
      <c r="J157" s="96">
        <f t="shared" si="15"/>
        <v>2</v>
      </c>
      <c r="K157" s="134"/>
      <c r="L157" s="140"/>
      <c r="M157" s="107">
        <f t="shared" si="16"/>
        <v>0</v>
      </c>
      <c r="N157" s="102">
        <v>0.21</v>
      </c>
      <c r="O157" s="41">
        <f t="shared" si="17"/>
        <v>0</v>
      </c>
      <c r="P157" s="148"/>
    </row>
    <row r="158" spans="1:16" ht="21" x14ac:dyDescent="0.15">
      <c r="A158" s="38">
        <v>113</v>
      </c>
      <c r="B158" s="108" t="s">
        <v>230</v>
      </c>
      <c r="C158" s="108" t="s">
        <v>157</v>
      </c>
      <c r="D158" s="109" t="s">
        <v>231</v>
      </c>
      <c r="E158" s="31" t="s">
        <v>95</v>
      </c>
      <c r="F158" s="31" t="s">
        <v>118</v>
      </c>
      <c r="G158" s="96">
        <v>10</v>
      </c>
      <c r="J158" s="96">
        <f t="shared" si="15"/>
        <v>10</v>
      </c>
      <c r="K158" s="134"/>
      <c r="L158" s="140"/>
      <c r="M158" s="107">
        <f t="shared" si="16"/>
        <v>0</v>
      </c>
      <c r="N158" s="102">
        <v>0.21</v>
      </c>
      <c r="O158" s="41">
        <f t="shared" si="17"/>
        <v>0</v>
      </c>
      <c r="P158" s="148"/>
    </row>
    <row r="159" spans="1:16" ht="31.5" x14ac:dyDescent="0.15">
      <c r="A159" s="38">
        <v>114</v>
      </c>
      <c r="B159" s="108" t="s">
        <v>232</v>
      </c>
      <c r="C159" s="108" t="s">
        <v>233</v>
      </c>
      <c r="D159" s="109" t="s">
        <v>234</v>
      </c>
      <c r="E159" s="31" t="s">
        <v>95</v>
      </c>
      <c r="F159" s="31" t="s">
        <v>103</v>
      </c>
      <c r="G159" s="96">
        <v>10</v>
      </c>
      <c r="J159" s="96">
        <f t="shared" si="15"/>
        <v>10</v>
      </c>
      <c r="K159" s="134"/>
      <c r="L159" s="140"/>
      <c r="M159" s="107">
        <f t="shared" si="16"/>
        <v>0</v>
      </c>
      <c r="N159" s="102">
        <v>0.21</v>
      </c>
      <c r="O159" s="41">
        <f t="shared" si="17"/>
        <v>0</v>
      </c>
      <c r="P159" s="148"/>
    </row>
    <row r="160" spans="1:16" s="120" customFormat="1" ht="12.75" x14ac:dyDescent="0.2">
      <c r="A160" s="121"/>
      <c r="B160" s="122" t="s">
        <v>88</v>
      </c>
      <c r="C160" s="122" t="s">
        <v>88</v>
      </c>
      <c r="D160" s="123" t="s">
        <v>235</v>
      </c>
      <c r="E160" s="124" t="s">
        <v>98</v>
      </c>
      <c r="F160" s="124"/>
      <c r="G160" s="125"/>
      <c r="H160" s="126"/>
      <c r="I160" s="126"/>
      <c r="J160" s="125"/>
      <c r="K160" s="135"/>
      <c r="L160" s="141" t="s">
        <v>100</v>
      </c>
      <c r="M160" s="127"/>
      <c r="N160" s="128"/>
      <c r="O160" s="129"/>
      <c r="P160" s="149"/>
    </row>
    <row r="161" spans="1:16" s="120" customFormat="1" ht="12.75" x14ac:dyDescent="0.2">
      <c r="A161" s="110"/>
      <c r="B161" s="111" t="s">
        <v>88</v>
      </c>
      <c r="C161" s="111" t="s">
        <v>88</v>
      </c>
      <c r="D161" s="112" t="s">
        <v>296</v>
      </c>
      <c r="E161" s="113" t="s">
        <v>88</v>
      </c>
      <c r="F161" s="113"/>
      <c r="G161" s="114"/>
      <c r="H161" s="115"/>
      <c r="I161" s="115"/>
      <c r="J161" s="114"/>
      <c r="K161" s="133"/>
      <c r="L161" s="139"/>
      <c r="M161" s="117"/>
      <c r="N161" s="118"/>
      <c r="O161" s="119"/>
      <c r="P161" s="147"/>
    </row>
    <row r="162" spans="1:16" x14ac:dyDescent="0.15">
      <c r="A162" s="38">
        <v>115</v>
      </c>
      <c r="B162" s="108" t="s">
        <v>237</v>
      </c>
      <c r="C162" s="108" t="s">
        <v>88</v>
      </c>
      <c r="D162" s="109" t="s">
        <v>238</v>
      </c>
      <c r="E162" s="31" t="s">
        <v>95</v>
      </c>
      <c r="F162" s="31" t="s">
        <v>239</v>
      </c>
      <c r="G162" s="96">
        <v>4</v>
      </c>
      <c r="J162" s="96">
        <f t="shared" ref="J162:J169" si="18">G162-I162+H162</f>
        <v>4</v>
      </c>
      <c r="K162" s="134"/>
      <c r="L162" s="140"/>
      <c r="M162" s="107">
        <f t="shared" ref="M162:M169" si="19">ROUND(G162*ROUND(K162,4),2)</f>
        <v>0</v>
      </c>
      <c r="N162" s="102">
        <v>0.21</v>
      </c>
      <c r="O162" s="41">
        <f t="shared" ref="O162:O169" si="20">ROUND(N162*ROUND(M162,4),2)</f>
        <v>0</v>
      </c>
      <c r="P162" s="148"/>
    </row>
    <row r="163" spans="1:16" x14ac:dyDescent="0.15">
      <c r="A163" s="38">
        <v>116</v>
      </c>
      <c r="B163" s="108" t="s">
        <v>240</v>
      </c>
      <c r="C163" s="108" t="s">
        <v>88</v>
      </c>
      <c r="D163" s="109" t="s">
        <v>241</v>
      </c>
      <c r="E163" s="31" t="s">
        <v>95</v>
      </c>
      <c r="F163" s="31" t="s">
        <v>239</v>
      </c>
      <c r="G163" s="96">
        <v>4</v>
      </c>
      <c r="J163" s="96">
        <f t="shared" si="18"/>
        <v>4</v>
      </c>
      <c r="K163" s="134"/>
      <c r="L163" s="140"/>
      <c r="M163" s="107">
        <f t="shared" si="19"/>
        <v>0</v>
      </c>
      <c r="N163" s="102">
        <v>0.21</v>
      </c>
      <c r="O163" s="41">
        <f t="shared" si="20"/>
        <v>0</v>
      </c>
      <c r="P163" s="148"/>
    </row>
    <row r="164" spans="1:16" ht="21" x14ac:dyDescent="0.15">
      <c r="A164" s="38">
        <v>117</v>
      </c>
      <c r="B164" s="108" t="s">
        <v>242</v>
      </c>
      <c r="C164" s="108" t="s">
        <v>88</v>
      </c>
      <c r="D164" s="109" t="s">
        <v>243</v>
      </c>
      <c r="E164" s="31" t="s">
        <v>95</v>
      </c>
      <c r="F164" s="31" t="s">
        <v>239</v>
      </c>
      <c r="G164" s="96">
        <v>4</v>
      </c>
      <c r="J164" s="96">
        <f t="shared" si="18"/>
        <v>4</v>
      </c>
      <c r="K164" s="134"/>
      <c r="L164" s="140"/>
      <c r="M164" s="107">
        <f t="shared" si="19"/>
        <v>0</v>
      </c>
      <c r="N164" s="102">
        <v>0.21</v>
      </c>
      <c r="O164" s="41">
        <f t="shared" si="20"/>
        <v>0</v>
      </c>
      <c r="P164" s="148"/>
    </row>
    <row r="165" spans="1:16" ht="21" x14ac:dyDescent="0.15">
      <c r="A165" s="38">
        <v>118</v>
      </c>
      <c r="B165" s="108" t="s">
        <v>244</v>
      </c>
      <c r="C165" s="108" t="s">
        <v>88</v>
      </c>
      <c r="D165" s="109" t="s">
        <v>245</v>
      </c>
      <c r="E165" s="31" t="s">
        <v>95</v>
      </c>
      <c r="F165" s="31" t="s">
        <v>239</v>
      </c>
      <c r="G165" s="96">
        <v>4</v>
      </c>
      <c r="J165" s="96">
        <f t="shared" si="18"/>
        <v>4</v>
      </c>
      <c r="K165" s="134"/>
      <c r="L165" s="140"/>
      <c r="M165" s="107">
        <f t="shared" si="19"/>
        <v>0</v>
      </c>
      <c r="N165" s="102">
        <v>0.21</v>
      </c>
      <c r="O165" s="41">
        <f t="shared" si="20"/>
        <v>0</v>
      </c>
      <c r="P165" s="148"/>
    </row>
    <row r="166" spans="1:16" x14ac:dyDescent="0.15">
      <c r="A166" s="38">
        <v>119</v>
      </c>
      <c r="B166" s="108" t="s">
        <v>246</v>
      </c>
      <c r="C166" s="108" t="s">
        <v>88</v>
      </c>
      <c r="D166" s="109" t="s">
        <v>247</v>
      </c>
      <c r="E166" s="31" t="s">
        <v>95</v>
      </c>
      <c r="F166" s="31" t="s">
        <v>239</v>
      </c>
      <c r="G166" s="96">
        <v>4</v>
      </c>
      <c r="J166" s="96">
        <f t="shared" si="18"/>
        <v>4</v>
      </c>
      <c r="K166" s="134"/>
      <c r="L166" s="140"/>
      <c r="M166" s="107">
        <f t="shared" si="19"/>
        <v>0</v>
      </c>
      <c r="N166" s="102">
        <v>0.21</v>
      </c>
      <c r="O166" s="41">
        <f t="shared" si="20"/>
        <v>0</v>
      </c>
      <c r="P166" s="148"/>
    </row>
    <row r="167" spans="1:16" ht="21" x14ac:dyDescent="0.15">
      <c r="A167" s="38">
        <v>120</v>
      </c>
      <c r="B167" s="108" t="s">
        <v>248</v>
      </c>
      <c r="C167" s="108" t="s">
        <v>88</v>
      </c>
      <c r="D167" s="109" t="s">
        <v>249</v>
      </c>
      <c r="E167" s="31" t="s">
        <v>95</v>
      </c>
      <c r="F167" s="31" t="s">
        <v>239</v>
      </c>
      <c r="G167" s="96">
        <v>4</v>
      </c>
      <c r="J167" s="96">
        <f t="shared" si="18"/>
        <v>4</v>
      </c>
      <c r="K167" s="134"/>
      <c r="L167" s="140"/>
      <c r="M167" s="107">
        <f t="shared" si="19"/>
        <v>0</v>
      </c>
      <c r="N167" s="102">
        <v>0.21</v>
      </c>
      <c r="O167" s="41">
        <f t="shared" si="20"/>
        <v>0</v>
      </c>
      <c r="P167" s="148"/>
    </row>
    <row r="168" spans="1:16" ht="31.5" x14ac:dyDescent="0.15">
      <c r="A168" s="38">
        <v>121</v>
      </c>
      <c r="B168" s="108" t="s">
        <v>250</v>
      </c>
      <c r="C168" s="108" t="s">
        <v>88</v>
      </c>
      <c r="D168" s="109" t="s">
        <v>251</v>
      </c>
      <c r="E168" s="31" t="s">
        <v>95</v>
      </c>
      <c r="F168" s="31" t="s">
        <v>239</v>
      </c>
      <c r="G168" s="96">
        <v>4</v>
      </c>
      <c r="J168" s="96">
        <f t="shared" si="18"/>
        <v>4</v>
      </c>
      <c r="K168" s="134"/>
      <c r="L168" s="140"/>
      <c r="M168" s="107">
        <f t="shared" si="19"/>
        <v>0</v>
      </c>
      <c r="N168" s="102">
        <v>0.21</v>
      </c>
      <c r="O168" s="41">
        <f t="shared" si="20"/>
        <v>0</v>
      </c>
      <c r="P168" s="148"/>
    </row>
    <row r="169" spans="1:16" ht="52.5" x14ac:dyDescent="0.15">
      <c r="A169" s="38">
        <v>122</v>
      </c>
      <c r="B169" s="108" t="s">
        <v>252</v>
      </c>
      <c r="C169" s="108" t="s">
        <v>88</v>
      </c>
      <c r="D169" s="109" t="s">
        <v>254</v>
      </c>
      <c r="E169" s="31" t="s">
        <v>253</v>
      </c>
      <c r="F169" s="31" t="s">
        <v>253</v>
      </c>
      <c r="G169" s="96">
        <v>1</v>
      </c>
      <c r="J169" s="96">
        <f t="shared" si="18"/>
        <v>1</v>
      </c>
      <c r="K169" s="134"/>
      <c r="L169" s="140"/>
      <c r="M169" s="107">
        <f t="shared" si="19"/>
        <v>0</v>
      </c>
      <c r="N169" s="102">
        <v>0.21</v>
      </c>
      <c r="O169" s="41">
        <f t="shared" si="20"/>
        <v>0</v>
      </c>
      <c r="P169" s="148"/>
    </row>
    <row r="170" spans="1:16" s="120" customFormat="1" ht="12.75" x14ac:dyDescent="0.2">
      <c r="A170" s="110"/>
      <c r="B170" s="111" t="s">
        <v>88</v>
      </c>
      <c r="C170" s="111" t="s">
        <v>88</v>
      </c>
      <c r="D170" s="112" t="s">
        <v>255</v>
      </c>
      <c r="E170" s="113" t="s">
        <v>88</v>
      </c>
      <c r="F170" s="113"/>
      <c r="G170" s="114"/>
      <c r="H170" s="115"/>
      <c r="I170" s="115"/>
      <c r="J170" s="114"/>
      <c r="K170" s="133"/>
      <c r="L170" s="139"/>
      <c r="M170" s="117"/>
      <c r="N170" s="118"/>
      <c r="O170" s="119"/>
      <c r="P170" s="147"/>
    </row>
    <row r="171" spans="1:16" x14ac:dyDescent="0.15">
      <c r="A171" s="38">
        <v>123</v>
      </c>
      <c r="B171" s="108" t="s">
        <v>256</v>
      </c>
      <c r="C171" s="108" t="s">
        <v>88</v>
      </c>
      <c r="D171" s="109" t="s">
        <v>297</v>
      </c>
      <c r="E171" s="31" t="s">
        <v>95</v>
      </c>
      <c r="F171" s="31" t="s">
        <v>106</v>
      </c>
      <c r="G171" s="96">
        <v>10</v>
      </c>
      <c r="J171" s="96">
        <f>G171-I171+H171</f>
        <v>10</v>
      </c>
      <c r="K171" s="134"/>
      <c r="L171" s="140"/>
      <c r="M171" s="107">
        <f>ROUND(G171*ROUND(K171,4),2)</f>
        <v>0</v>
      </c>
      <c r="N171" s="102">
        <v>0.21</v>
      </c>
      <c r="O171" s="41">
        <f>ROUND(N171*ROUND(M171,4),2)</f>
        <v>0</v>
      </c>
      <c r="P171" s="148"/>
    </row>
    <row r="172" spans="1:16" s="120" customFormat="1" ht="12.75" x14ac:dyDescent="0.2">
      <c r="A172" s="121"/>
      <c r="B172" s="122" t="s">
        <v>88</v>
      </c>
      <c r="C172" s="122" t="s">
        <v>88</v>
      </c>
      <c r="D172" s="123" t="s">
        <v>258</v>
      </c>
      <c r="E172" s="124" t="s">
        <v>98</v>
      </c>
      <c r="F172" s="124"/>
      <c r="G172" s="125"/>
      <c r="H172" s="126"/>
      <c r="I172" s="126"/>
      <c r="J172" s="125"/>
      <c r="K172" s="135"/>
      <c r="L172" s="141" t="s">
        <v>100</v>
      </c>
      <c r="M172" s="127"/>
      <c r="N172" s="128"/>
      <c r="O172" s="129"/>
      <c r="P172" s="149"/>
    </row>
    <row r="173" spans="1:16" x14ac:dyDescent="0.15">
      <c r="A173" s="38">
        <v>124</v>
      </c>
      <c r="B173" s="108" t="s">
        <v>259</v>
      </c>
      <c r="C173" s="108" t="s">
        <v>88</v>
      </c>
      <c r="D173" s="109" t="s">
        <v>298</v>
      </c>
      <c r="E173" s="31" t="s">
        <v>95</v>
      </c>
      <c r="F173" s="31" t="s">
        <v>106</v>
      </c>
      <c r="G173" s="96">
        <v>19.8</v>
      </c>
      <c r="J173" s="96">
        <f>G173-I173+H173</f>
        <v>19.8</v>
      </c>
      <c r="K173" s="134"/>
      <c r="L173" s="140"/>
      <c r="M173" s="107">
        <f>ROUND(G173*ROUND(K173,4),2)</f>
        <v>0</v>
      </c>
      <c r="N173" s="102">
        <v>0.21</v>
      </c>
      <c r="O173" s="41">
        <f>ROUND(N173*ROUND(M173,4),2)</f>
        <v>0</v>
      </c>
      <c r="P173" s="148"/>
    </row>
    <row r="174" spans="1:16" s="120" customFormat="1" ht="12.75" x14ac:dyDescent="0.2">
      <c r="A174" s="121"/>
      <c r="B174" s="122" t="s">
        <v>88</v>
      </c>
      <c r="C174" s="122" t="s">
        <v>88</v>
      </c>
      <c r="D174" s="123" t="s">
        <v>261</v>
      </c>
      <c r="E174" s="124" t="s">
        <v>98</v>
      </c>
      <c r="F174" s="124"/>
      <c r="G174" s="125"/>
      <c r="H174" s="126"/>
      <c r="I174" s="126"/>
      <c r="J174" s="125"/>
      <c r="K174" s="135"/>
      <c r="L174" s="141" t="s">
        <v>100</v>
      </c>
      <c r="M174" s="127"/>
      <c r="N174" s="128"/>
      <c r="O174" s="129"/>
      <c r="P174" s="149"/>
    </row>
    <row r="175" spans="1:16" ht="21" x14ac:dyDescent="0.15">
      <c r="A175" s="38">
        <v>125</v>
      </c>
      <c r="B175" s="108" t="s">
        <v>262</v>
      </c>
      <c r="C175" s="108" t="s">
        <v>88</v>
      </c>
      <c r="D175" s="109" t="s">
        <v>299</v>
      </c>
      <c r="E175" s="31" t="s">
        <v>95</v>
      </c>
      <c r="F175" s="31" t="s">
        <v>106</v>
      </c>
      <c r="G175" s="96">
        <v>124.99</v>
      </c>
      <c r="J175" s="96">
        <f>G175-I175+H175</f>
        <v>124.99</v>
      </c>
      <c r="K175" s="134"/>
      <c r="L175" s="140"/>
      <c r="M175" s="107">
        <f>ROUND(G175*ROUND(K175,4),2)</f>
        <v>0</v>
      </c>
      <c r="N175" s="102">
        <v>0.21</v>
      </c>
      <c r="O175" s="41">
        <f>ROUND(N175*ROUND(M175,4),2)</f>
        <v>0</v>
      </c>
      <c r="P175" s="148"/>
    </row>
    <row r="176" spans="1:16" s="120" customFormat="1" ht="12.75" x14ac:dyDescent="0.2">
      <c r="A176" s="121"/>
      <c r="B176" s="122" t="s">
        <v>88</v>
      </c>
      <c r="C176" s="122" t="s">
        <v>88</v>
      </c>
      <c r="D176" s="123" t="s">
        <v>264</v>
      </c>
      <c r="E176" s="124" t="s">
        <v>98</v>
      </c>
      <c r="F176" s="124"/>
      <c r="G176" s="125"/>
      <c r="H176" s="126"/>
      <c r="I176" s="126"/>
      <c r="J176" s="125"/>
      <c r="K176" s="135"/>
      <c r="L176" s="141" t="s">
        <v>100</v>
      </c>
      <c r="M176" s="127"/>
      <c r="N176" s="128"/>
      <c r="O176" s="129"/>
      <c r="P176" s="149"/>
    </row>
    <row r="177" spans="1:16" s="120" customFormat="1" ht="12.75" x14ac:dyDescent="0.2">
      <c r="A177" s="110"/>
      <c r="B177" s="111" t="s">
        <v>88</v>
      </c>
      <c r="C177" s="111" t="s">
        <v>88</v>
      </c>
      <c r="D177" s="112" t="s">
        <v>265</v>
      </c>
      <c r="E177" s="113" t="s">
        <v>88</v>
      </c>
      <c r="F177" s="113"/>
      <c r="G177" s="114"/>
      <c r="H177" s="115"/>
      <c r="I177" s="115"/>
      <c r="J177" s="114"/>
      <c r="K177" s="133"/>
      <c r="L177" s="139"/>
      <c r="M177" s="117"/>
      <c r="N177" s="118"/>
      <c r="O177" s="119"/>
      <c r="P177" s="147"/>
    </row>
    <row r="178" spans="1:16" ht="42" x14ac:dyDescent="0.15">
      <c r="A178" s="38">
        <v>126</v>
      </c>
      <c r="B178" s="108" t="s">
        <v>269</v>
      </c>
      <c r="C178" s="108" t="s">
        <v>94</v>
      </c>
      <c r="D178" s="109" t="s">
        <v>270</v>
      </c>
      <c r="E178" s="31" t="s">
        <v>95</v>
      </c>
      <c r="F178" s="31" t="s">
        <v>135</v>
      </c>
      <c r="G178" s="96">
        <v>175.05</v>
      </c>
      <c r="J178" s="96">
        <f>G178-I178+H178</f>
        <v>175.05</v>
      </c>
      <c r="K178" s="134"/>
      <c r="L178" s="140"/>
      <c r="M178" s="107">
        <f>ROUND(G178*ROUND(K178,4),2)</f>
        <v>0</v>
      </c>
      <c r="N178" s="102">
        <v>0.21</v>
      </c>
      <c r="O178" s="41">
        <f>ROUND(N178*ROUND(M178,4),2)</f>
        <v>0</v>
      </c>
      <c r="P178" s="148"/>
    </row>
    <row r="179" spans="1:16" s="120" customFormat="1" ht="32.25" x14ac:dyDescent="0.2">
      <c r="A179" s="121"/>
      <c r="B179" s="122" t="s">
        <v>88</v>
      </c>
      <c r="C179" s="122" t="s">
        <v>88</v>
      </c>
      <c r="D179" s="123" t="s">
        <v>300</v>
      </c>
      <c r="E179" s="124" t="s">
        <v>98</v>
      </c>
      <c r="F179" s="124"/>
      <c r="G179" s="125"/>
      <c r="H179" s="126"/>
      <c r="I179" s="126"/>
      <c r="J179" s="125"/>
      <c r="K179" s="135"/>
      <c r="L179" s="141" t="s">
        <v>100</v>
      </c>
      <c r="M179" s="127"/>
      <c r="N179" s="128"/>
      <c r="O179" s="129"/>
      <c r="P179" s="149"/>
    </row>
    <row r="180" spans="1:16" ht="42" x14ac:dyDescent="0.15">
      <c r="A180" s="38">
        <v>127</v>
      </c>
      <c r="B180" s="108" t="s">
        <v>272</v>
      </c>
      <c r="C180" s="108" t="s">
        <v>94</v>
      </c>
      <c r="D180" s="109" t="s">
        <v>273</v>
      </c>
      <c r="E180" s="31" t="s">
        <v>95</v>
      </c>
      <c r="F180" s="31" t="s">
        <v>135</v>
      </c>
      <c r="G180" s="96">
        <v>129.6</v>
      </c>
      <c r="J180" s="96">
        <f>G180-I180+H180</f>
        <v>129.6</v>
      </c>
      <c r="K180" s="134"/>
      <c r="L180" s="140"/>
      <c r="M180" s="107">
        <f>ROUND(G180*ROUND(K180,4),2)</f>
        <v>0</v>
      </c>
      <c r="N180" s="102">
        <v>0.21</v>
      </c>
      <c r="O180" s="41">
        <f>ROUND(N180*ROUND(M180,4),2)</f>
        <v>0</v>
      </c>
      <c r="P180" s="148"/>
    </row>
    <row r="181" spans="1:16" s="120" customFormat="1" ht="21.75" x14ac:dyDescent="0.2">
      <c r="A181" s="121"/>
      <c r="B181" s="122" t="s">
        <v>88</v>
      </c>
      <c r="C181" s="122" t="s">
        <v>88</v>
      </c>
      <c r="D181" s="123" t="s">
        <v>301</v>
      </c>
      <c r="E181" s="124" t="s">
        <v>98</v>
      </c>
      <c r="F181" s="124"/>
      <c r="G181" s="125"/>
      <c r="H181" s="126"/>
      <c r="I181" s="126"/>
      <c r="J181" s="125"/>
      <c r="K181" s="135"/>
      <c r="L181" s="141" t="s">
        <v>100</v>
      </c>
      <c r="M181" s="127"/>
      <c r="N181" s="128"/>
      <c r="O181" s="129"/>
      <c r="P181" s="149"/>
    </row>
    <row r="182" spans="1:16" ht="63" x14ac:dyDescent="0.15">
      <c r="A182" s="38">
        <v>128</v>
      </c>
      <c r="B182" s="108" t="s">
        <v>275</v>
      </c>
      <c r="C182" s="108" t="s">
        <v>94</v>
      </c>
      <c r="D182" s="109" t="s">
        <v>276</v>
      </c>
      <c r="E182" s="31" t="s">
        <v>95</v>
      </c>
      <c r="F182" s="31" t="s">
        <v>135</v>
      </c>
      <c r="G182" s="96">
        <v>33.85</v>
      </c>
      <c r="J182" s="96">
        <f>G182-I182+H182</f>
        <v>33.85</v>
      </c>
      <c r="K182" s="134"/>
      <c r="L182" s="140"/>
      <c r="M182" s="107">
        <f>ROUND(G182*ROUND(K182,4),2)</f>
        <v>0</v>
      </c>
      <c r="N182" s="102">
        <v>0.21</v>
      </c>
      <c r="O182" s="41">
        <f>ROUND(N182*ROUND(M182,4),2)</f>
        <v>0</v>
      </c>
      <c r="P182" s="148"/>
    </row>
    <row r="183" spans="1:16" s="120" customFormat="1" ht="32.25" x14ac:dyDescent="0.2">
      <c r="A183" s="121"/>
      <c r="B183" s="122" t="s">
        <v>88</v>
      </c>
      <c r="C183" s="122" t="s">
        <v>88</v>
      </c>
      <c r="D183" s="123" t="s">
        <v>302</v>
      </c>
      <c r="E183" s="124" t="s">
        <v>98</v>
      </c>
      <c r="F183" s="124"/>
      <c r="G183" s="125"/>
      <c r="H183" s="126"/>
      <c r="I183" s="126"/>
      <c r="J183" s="125"/>
      <c r="K183" s="135"/>
      <c r="L183" s="141" t="s">
        <v>100</v>
      </c>
      <c r="M183" s="127"/>
      <c r="N183" s="128"/>
      <c r="O183" s="129"/>
      <c r="P183" s="149"/>
    </row>
    <row r="184" spans="1:16" ht="52.5" x14ac:dyDescent="0.15">
      <c r="A184" s="38">
        <v>129</v>
      </c>
      <c r="B184" s="108" t="s">
        <v>278</v>
      </c>
      <c r="C184" s="108" t="s">
        <v>94</v>
      </c>
      <c r="D184" s="109" t="s">
        <v>279</v>
      </c>
      <c r="E184" s="31" t="s">
        <v>95</v>
      </c>
      <c r="F184" s="31" t="s">
        <v>106</v>
      </c>
      <c r="G184" s="96">
        <v>17.61</v>
      </c>
      <c r="J184" s="96">
        <f>G184-I184+H184</f>
        <v>17.61</v>
      </c>
      <c r="K184" s="134"/>
      <c r="L184" s="140"/>
      <c r="M184" s="107">
        <f>ROUND(G184*ROUND(K184,4),2)</f>
        <v>0</v>
      </c>
      <c r="N184" s="102">
        <v>0.21</v>
      </c>
      <c r="O184" s="41">
        <f>ROUND(N184*ROUND(M184,4),2)</f>
        <v>0</v>
      </c>
      <c r="P184" s="148"/>
    </row>
    <row r="185" spans="1:16" s="120" customFormat="1" ht="21.75" x14ac:dyDescent="0.2">
      <c r="A185" s="121"/>
      <c r="B185" s="122" t="s">
        <v>88</v>
      </c>
      <c r="C185" s="122" t="s">
        <v>88</v>
      </c>
      <c r="D185" s="123" t="s">
        <v>303</v>
      </c>
      <c r="E185" s="124" t="s">
        <v>98</v>
      </c>
      <c r="F185" s="124"/>
      <c r="G185" s="125"/>
      <c r="H185" s="126"/>
      <c r="I185" s="126"/>
      <c r="J185" s="125"/>
      <c r="K185" s="135"/>
      <c r="L185" s="141" t="s">
        <v>100</v>
      </c>
      <c r="M185" s="127"/>
      <c r="N185" s="128"/>
      <c r="O185" s="129"/>
      <c r="P185" s="149"/>
    </row>
    <row r="186" spans="1:16" x14ac:dyDescent="0.15">
      <c r="K186" s="134"/>
      <c r="L186" s="140"/>
      <c r="P186" s="148"/>
    </row>
    <row r="187" spans="1:16" ht="15" customHeight="1" x14ac:dyDescent="0.15">
      <c r="A187" s="199" t="s">
        <v>304</v>
      </c>
      <c r="B187" s="200"/>
      <c r="C187" s="200"/>
      <c r="D187" s="201"/>
      <c r="E187" s="200"/>
      <c r="F187" s="200"/>
      <c r="G187" s="200"/>
      <c r="H187" s="202"/>
      <c r="I187" s="202"/>
      <c r="J187" s="200"/>
      <c r="K187" s="203"/>
      <c r="L187" s="199"/>
      <c r="M187" s="106">
        <f>SUM(M8:M184)</f>
        <v>0</v>
      </c>
      <c r="N187" s="145"/>
      <c r="O187" s="42"/>
      <c r="P187" s="146"/>
    </row>
    <row r="188" spans="1:16" ht="15" customHeight="1" x14ac:dyDescent="0.15">
      <c r="A188" s="204" t="s">
        <v>19</v>
      </c>
      <c r="B188" s="205"/>
      <c r="C188" s="205"/>
      <c r="D188" s="206"/>
      <c r="E188" s="205"/>
      <c r="F188" s="205"/>
      <c r="G188" s="205"/>
      <c r="H188" s="207"/>
      <c r="I188" s="207"/>
      <c r="J188" s="205"/>
      <c r="K188" s="208"/>
      <c r="L188" s="204"/>
      <c r="M188" s="142">
        <f>SUM(O8:O184)</f>
        <v>0</v>
      </c>
      <c r="N188" s="143"/>
      <c r="P188" s="144"/>
    </row>
    <row r="189" spans="1:16" ht="15" customHeight="1" x14ac:dyDescent="0.15">
      <c r="A189" s="199" t="s">
        <v>39</v>
      </c>
      <c r="B189" s="200"/>
      <c r="C189" s="200"/>
      <c r="D189" s="201"/>
      <c r="E189" s="200"/>
      <c r="F189" s="200"/>
      <c r="G189" s="200"/>
      <c r="H189" s="202"/>
      <c r="I189" s="202"/>
      <c r="J189" s="200"/>
      <c r="K189" s="203"/>
      <c r="L189" s="199"/>
      <c r="M189" s="106">
        <f>M187+M188</f>
        <v>0</v>
      </c>
      <c r="N189" s="145"/>
      <c r="O189" s="42"/>
      <c r="P189" s="146"/>
    </row>
    <row r="190" spans="1:16" x14ac:dyDescent="0.15">
      <c r="A190" s="209" t="s">
        <v>305</v>
      </c>
      <c r="B190" s="210"/>
      <c r="C190" s="210"/>
      <c r="D190" s="210"/>
      <c r="E190" s="210"/>
      <c r="F190" s="210"/>
      <c r="G190" s="210"/>
      <c r="H190" s="211"/>
      <c r="I190" s="211"/>
      <c r="J190" s="210"/>
      <c r="K190" s="212"/>
      <c r="L190" s="211"/>
      <c r="M190" s="213"/>
      <c r="N190" s="214"/>
      <c r="O190" s="215"/>
      <c r="P190" s="216"/>
    </row>
    <row r="191" spans="1:16" x14ac:dyDescent="0.15">
      <c r="A191" s="209"/>
      <c r="B191" s="210"/>
      <c r="C191" s="210"/>
      <c r="D191" s="210"/>
      <c r="E191" s="210"/>
      <c r="F191" s="210"/>
      <c r="G191" s="210"/>
      <c r="H191" s="211"/>
      <c r="I191" s="211"/>
      <c r="J191" s="210"/>
      <c r="K191" s="212"/>
      <c r="L191" s="211"/>
      <c r="M191" s="213"/>
      <c r="N191" s="214"/>
      <c r="O191" s="215"/>
      <c r="P191" s="216"/>
    </row>
    <row r="192" spans="1:16" x14ac:dyDescent="0.15">
      <c r="A192" s="209"/>
      <c r="B192" s="210"/>
      <c r="C192" s="210"/>
      <c r="D192" s="210"/>
      <c r="E192" s="210"/>
      <c r="F192" s="210"/>
      <c r="G192" s="210"/>
      <c r="H192" s="211"/>
      <c r="I192" s="211"/>
      <c r="J192" s="210"/>
      <c r="K192" s="212"/>
      <c r="L192" s="211"/>
      <c r="M192" s="213"/>
      <c r="N192" s="214"/>
      <c r="O192" s="215"/>
      <c r="P192" s="216"/>
    </row>
    <row r="193" spans="1:16" x14ac:dyDescent="0.15">
      <c r="A193" s="209"/>
      <c r="B193" s="210"/>
      <c r="C193" s="210"/>
      <c r="D193" s="210"/>
      <c r="E193" s="210"/>
      <c r="F193" s="210"/>
      <c r="G193" s="210"/>
      <c r="H193" s="211"/>
      <c r="I193" s="211"/>
      <c r="J193" s="210"/>
      <c r="K193" s="212"/>
      <c r="L193" s="211"/>
      <c r="M193" s="213"/>
      <c r="N193" s="214"/>
      <c r="O193" s="215"/>
      <c r="P193" s="216"/>
    </row>
    <row r="194" spans="1:16" x14ac:dyDescent="0.15">
      <c r="A194" s="217" t="s">
        <v>306</v>
      </c>
      <c r="B194" s="217"/>
      <c r="C194" s="217"/>
      <c r="D194" s="217"/>
      <c r="E194" s="217"/>
      <c r="F194" s="217"/>
      <c r="G194" s="217"/>
      <c r="H194" s="217"/>
      <c r="I194" s="217"/>
      <c r="J194" s="217"/>
      <c r="K194" s="218"/>
      <c r="L194" s="217"/>
      <c r="M194" s="219"/>
      <c r="N194" s="220"/>
      <c r="O194" s="221"/>
      <c r="P194" s="222"/>
    </row>
    <row r="195" spans="1:16" x14ac:dyDescent="0.15">
      <c r="A195" s="217"/>
      <c r="B195" s="217"/>
      <c r="C195" s="217"/>
      <c r="D195" s="217"/>
      <c r="E195" s="217"/>
      <c r="F195" s="217"/>
      <c r="G195" s="217"/>
      <c r="H195" s="217"/>
      <c r="I195" s="217"/>
      <c r="J195" s="217"/>
      <c r="K195" s="218"/>
      <c r="L195" s="217"/>
      <c r="M195" s="219"/>
      <c r="N195" s="220"/>
      <c r="O195" s="221"/>
      <c r="P195" s="222"/>
    </row>
    <row r="196" spans="1:16" x14ac:dyDescent="0.15">
      <c r="A196" s="217"/>
      <c r="B196" s="217"/>
      <c r="C196" s="217"/>
      <c r="D196" s="217"/>
      <c r="E196" s="217"/>
      <c r="F196" s="217"/>
      <c r="G196" s="217"/>
      <c r="H196" s="217"/>
      <c r="I196" s="217"/>
      <c r="J196" s="217"/>
      <c r="K196" s="218"/>
      <c r="L196" s="217"/>
      <c r="M196" s="219"/>
      <c r="N196" s="220"/>
      <c r="O196" s="221"/>
      <c r="P196" s="222"/>
    </row>
    <row r="197" spans="1:16" x14ac:dyDescent="0.15">
      <c r="A197" s="217"/>
      <c r="B197" s="217"/>
      <c r="C197" s="217"/>
      <c r="D197" s="217"/>
      <c r="E197" s="217"/>
      <c r="F197" s="217"/>
      <c r="G197" s="217"/>
      <c r="H197" s="217"/>
      <c r="I197" s="217"/>
      <c r="J197" s="217"/>
      <c r="K197" s="218"/>
      <c r="L197" s="217"/>
      <c r="M197" s="219"/>
      <c r="N197" s="220"/>
      <c r="O197" s="221"/>
      <c r="P197" s="222"/>
    </row>
    <row r="198" spans="1:16" x14ac:dyDescent="0.15">
      <c r="A198" s="217"/>
      <c r="B198" s="217"/>
      <c r="C198" s="217"/>
      <c r="D198" s="217"/>
      <c r="E198" s="217"/>
      <c r="F198" s="217"/>
      <c r="G198" s="217"/>
      <c r="H198" s="217"/>
      <c r="I198" s="217"/>
      <c r="J198" s="217"/>
      <c r="K198" s="218"/>
      <c r="L198" s="217"/>
      <c r="M198" s="219"/>
      <c r="N198" s="220"/>
      <c r="O198" s="221"/>
      <c r="P198" s="222"/>
    </row>
    <row r="199" spans="1:16" x14ac:dyDescent="0.15">
      <c r="A199" s="217"/>
      <c r="B199" s="217"/>
      <c r="C199" s="217"/>
      <c r="D199" s="217"/>
      <c r="E199" s="217"/>
      <c r="F199" s="217"/>
      <c r="G199" s="217"/>
      <c r="H199" s="217"/>
      <c r="I199" s="217"/>
      <c r="J199" s="217"/>
      <c r="K199" s="218"/>
      <c r="L199" s="217"/>
      <c r="M199" s="219"/>
      <c r="N199" s="220"/>
      <c r="O199" s="221"/>
      <c r="P199" s="222"/>
    </row>
    <row r="200" spans="1:16" x14ac:dyDescent="0.15">
      <c r="A200" s="217"/>
      <c r="B200" s="217"/>
      <c r="C200" s="217"/>
      <c r="D200" s="217"/>
      <c r="E200" s="217"/>
      <c r="F200" s="217"/>
      <c r="G200" s="217"/>
      <c r="H200" s="217"/>
      <c r="I200" s="217"/>
      <c r="J200" s="217"/>
      <c r="K200" s="218"/>
      <c r="L200" s="217"/>
      <c r="M200" s="219"/>
      <c r="N200" s="220"/>
      <c r="O200" s="221"/>
      <c r="P200" s="222"/>
    </row>
    <row r="201" spans="1:16" x14ac:dyDescent="0.15">
      <c r="A201" s="217"/>
      <c r="B201" s="217"/>
      <c r="C201" s="217"/>
      <c r="D201" s="217"/>
      <c r="E201" s="217"/>
      <c r="F201" s="217"/>
      <c r="G201" s="217"/>
      <c r="H201" s="217"/>
      <c r="I201" s="217"/>
      <c r="J201" s="217"/>
      <c r="K201" s="218"/>
      <c r="L201" s="217"/>
      <c r="M201" s="219"/>
      <c r="N201" s="220"/>
      <c r="O201" s="221"/>
      <c r="P201" s="222"/>
    </row>
    <row r="202" spans="1:16" x14ac:dyDescent="0.15">
      <c r="A202" s="217"/>
      <c r="B202" s="217"/>
      <c r="C202" s="217"/>
      <c r="D202" s="217"/>
      <c r="E202" s="217"/>
      <c r="F202" s="217"/>
      <c r="G202" s="217"/>
      <c r="H202" s="217"/>
      <c r="I202" s="217"/>
      <c r="J202" s="217"/>
      <c r="K202" s="218"/>
      <c r="L202" s="217"/>
      <c r="M202" s="219"/>
      <c r="N202" s="220"/>
      <c r="O202" s="221"/>
      <c r="P202" s="222"/>
    </row>
    <row r="203" spans="1:16" x14ac:dyDescent="0.15">
      <c r="A203" s="217"/>
      <c r="B203" s="217"/>
      <c r="C203" s="217"/>
      <c r="D203" s="217"/>
      <c r="E203" s="217"/>
      <c r="F203" s="217"/>
      <c r="G203" s="217"/>
      <c r="H203" s="217"/>
      <c r="I203" s="217"/>
      <c r="J203" s="217"/>
      <c r="K203" s="218"/>
      <c r="L203" s="217"/>
      <c r="M203" s="219"/>
      <c r="N203" s="220"/>
      <c r="O203" s="221"/>
      <c r="P203" s="222"/>
    </row>
    <row r="204" spans="1:16" x14ac:dyDescent="0.15">
      <c r="A204" s="217"/>
      <c r="B204" s="217"/>
      <c r="C204" s="217"/>
      <c r="D204" s="217"/>
      <c r="E204" s="217"/>
      <c r="F204" s="217"/>
      <c r="G204" s="217"/>
      <c r="H204" s="217"/>
      <c r="I204" s="217"/>
      <c r="J204" s="217"/>
      <c r="K204" s="218"/>
      <c r="L204" s="217"/>
      <c r="M204" s="219"/>
      <c r="N204" s="220"/>
      <c r="O204" s="221"/>
      <c r="P204" s="222"/>
    </row>
    <row r="205" spans="1:16" x14ac:dyDescent="0.15">
      <c r="A205" s="217"/>
      <c r="B205" s="217"/>
      <c r="C205" s="217"/>
      <c r="D205" s="217"/>
      <c r="E205" s="217"/>
      <c r="F205" s="217"/>
      <c r="G205" s="217"/>
      <c r="H205" s="217"/>
      <c r="I205" s="217"/>
      <c r="J205" s="217"/>
      <c r="K205" s="218"/>
      <c r="L205" s="217"/>
      <c r="M205" s="219"/>
      <c r="N205" s="220"/>
      <c r="O205" s="221"/>
      <c r="P205" s="222"/>
    </row>
    <row r="206" spans="1:16" x14ac:dyDescent="0.15">
      <c r="A206" s="217"/>
      <c r="B206" s="217"/>
      <c r="C206" s="217"/>
      <c r="D206" s="217"/>
      <c r="E206" s="217"/>
      <c r="F206" s="217"/>
      <c r="G206" s="217"/>
      <c r="H206" s="217"/>
      <c r="I206" s="217"/>
      <c r="J206" s="217"/>
      <c r="K206" s="218"/>
      <c r="L206" s="217"/>
      <c r="M206" s="219"/>
      <c r="N206" s="220"/>
      <c r="O206" s="221"/>
      <c r="P206" s="222"/>
    </row>
    <row r="207" spans="1:16" x14ac:dyDescent="0.15">
      <c r="A207" s="217"/>
      <c r="B207" s="217"/>
      <c r="C207" s="217"/>
      <c r="D207" s="217"/>
      <c r="E207" s="217"/>
      <c r="F207" s="217"/>
      <c r="G207" s="217"/>
      <c r="H207" s="217"/>
      <c r="I207" s="217"/>
      <c r="J207" s="217"/>
      <c r="K207" s="218"/>
      <c r="L207" s="217"/>
      <c r="M207" s="219"/>
      <c r="N207" s="220"/>
      <c r="O207" s="221"/>
      <c r="P207" s="222"/>
    </row>
    <row r="208" spans="1:16" x14ac:dyDescent="0.15">
      <c r="A208" s="217"/>
      <c r="B208" s="217"/>
      <c r="C208" s="217"/>
      <c r="D208" s="217"/>
      <c r="E208" s="217"/>
      <c r="F208" s="217"/>
      <c r="G208" s="217"/>
      <c r="H208" s="217"/>
      <c r="I208" s="217"/>
      <c r="J208" s="217"/>
      <c r="K208" s="218"/>
      <c r="L208" s="217"/>
      <c r="M208" s="219"/>
      <c r="N208" s="220"/>
      <c r="O208" s="221"/>
      <c r="P208" s="222"/>
    </row>
  </sheetData>
  <sheetProtection sheet="1" formatCells="0" formatColumns="0" formatRows="0"/>
  <mergeCells count="6">
    <mergeCell ref="A194:P208"/>
    <mergeCell ref="A3:P3"/>
    <mergeCell ref="A187:L187"/>
    <mergeCell ref="A188:L188"/>
    <mergeCell ref="A189:L189"/>
    <mergeCell ref="A190:P193"/>
  </mergeCells>
  <printOptions gridLines="1"/>
  <pageMargins left="0.43307086614173201" right="0.43307086614173201" top="0.55555555555555503" bottom="0.43307086614173201" header="0.15748031496063" footer="0.15748031496063"/>
  <pageSetup paperSize="9" orientation="landscape" r:id="rId1"/>
  <headerFooter differentFirst="1" alignWithMargins="0">
    <oddHeader>&amp;CMétré récapitulatif
  “Reconstruction de trottoirs - Division 1 : rue du Trieu et Division 2 : rue Ulysse Moury à Petit-Dour”</oddHeader>
    <oddFooter>&amp;CRéférence CCH : 865 - 20200036 - NH&amp;R&amp;P/&amp;N</oddFooter>
    <firstFooter>&amp;CRéférence CCH : 865 - 20200036 - NH&amp;R&amp;P/&amp;N</firstFooter>
  </headerFooter>
  <ignoredErrors>
    <ignoredError sqref="A1:CW1000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G16"/>
  <sheetViews>
    <sheetView showZeros="0" workbookViewId="0">
      <pane ySplit="3" topLeftCell="A4" activePane="bottomLeft" state="frozen"/>
      <selection pane="bottomLeft" activeCell="A4" sqref="A4"/>
    </sheetView>
  </sheetViews>
  <sheetFormatPr baseColWidth="10" defaultColWidth="9.140625" defaultRowHeight="10.5" x14ac:dyDescent="0.2"/>
  <cols>
    <col min="1" max="1" width="48.7109375" style="68" customWidth="1"/>
    <col min="2" max="2" width="8" style="69" customWidth="1"/>
    <col min="3" max="3" width="15.7109375" style="192" customWidth="1"/>
    <col min="4" max="4" width="40.7109375" style="70" customWidth="1"/>
    <col min="5" max="5" width="18.7109375" style="71" customWidth="1"/>
    <col min="6" max="6" width="7.7109375" style="72" customWidth="1"/>
    <col min="7" max="7" width="12.140625" style="67" hidden="1" customWidth="1"/>
    <col min="8" max="8" width="12.140625" style="66" customWidth="1"/>
    <col min="9" max="9" width="9.140625" style="66" customWidth="1"/>
    <col min="10" max="16384" width="9.140625" style="66"/>
  </cols>
  <sheetData>
    <row r="1" spans="1:7" s="64" customFormat="1" hidden="1" x14ac:dyDescent="0.15">
      <c r="A1" s="150"/>
      <c r="B1" s="151"/>
      <c r="C1" s="186"/>
      <c r="D1" s="152"/>
      <c r="E1" s="152"/>
      <c r="F1" s="151"/>
      <c r="G1" s="153"/>
    </row>
    <row r="2" spans="1:7" s="64" customFormat="1" hidden="1" x14ac:dyDescent="0.15">
      <c r="A2" s="150"/>
      <c r="B2" s="154"/>
      <c r="C2" s="187"/>
      <c r="D2" s="155"/>
      <c r="E2" s="156"/>
      <c r="F2" s="154"/>
      <c r="G2" s="157"/>
    </row>
    <row r="3" spans="1:7" s="65" customFormat="1" x14ac:dyDescent="0.15">
      <c r="A3" s="158" t="s">
        <v>12</v>
      </c>
      <c r="B3" s="159" t="s">
        <v>13</v>
      </c>
      <c r="C3" s="188" t="s">
        <v>14</v>
      </c>
      <c r="D3" s="161" t="s">
        <v>15</v>
      </c>
      <c r="E3" s="160" t="s">
        <v>16</v>
      </c>
      <c r="F3" s="162" t="s">
        <v>17</v>
      </c>
      <c r="G3" s="163" t="s">
        <v>29</v>
      </c>
    </row>
    <row r="4" spans="1:7" ht="30" customHeight="1" x14ac:dyDescent="0.15">
      <c r="A4" s="164"/>
      <c r="B4" s="165"/>
      <c r="C4" s="189"/>
      <c r="D4" s="166"/>
      <c r="E4" s="167">
        <f>ROUND(B4*C4,2)</f>
        <v>0</v>
      </c>
      <c r="F4" s="168"/>
      <c r="G4" s="169">
        <f t="shared" ref="G4:G13" si="0">E4*F4</f>
        <v>0</v>
      </c>
    </row>
    <row r="5" spans="1:7" ht="30" customHeight="1" x14ac:dyDescent="0.15">
      <c r="A5" s="164"/>
      <c r="B5" s="165"/>
      <c r="C5" s="189"/>
      <c r="D5" s="166"/>
      <c r="E5" s="167">
        <f>ROUND(B5*C5,2)</f>
        <v>0</v>
      </c>
      <c r="F5" s="168"/>
      <c r="G5" s="169">
        <f t="shared" si="0"/>
        <v>0</v>
      </c>
    </row>
    <row r="6" spans="1:7" ht="30" customHeight="1" x14ac:dyDescent="0.15">
      <c r="A6" s="164"/>
      <c r="B6" s="165"/>
      <c r="C6" s="189"/>
      <c r="D6" s="166"/>
      <c r="E6" s="167">
        <f t="shared" ref="E6:E12" si="1">ROUND(B6*C6,2)</f>
        <v>0</v>
      </c>
      <c r="F6" s="168"/>
      <c r="G6" s="169">
        <f t="shared" si="0"/>
        <v>0</v>
      </c>
    </row>
    <row r="7" spans="1:7" ht="30" customHeight="1" x14ac:dyDescent="0.15">
      <c r="A7" s="164"/>
      <c r="B7" s="165"/>
      <c r="C7" s="189"/>
      <c r="D7" s="166"/>
      <c r="E7" s="167">
        <f t="shared" si="1"/>
        <v>0</v>
      </c>
      <c r="F7" s="168"/>
      <c r="G7" s="169">
        <f t="shared" si="0"/>
        <v>0</v>
      </c>
    </row>
    <row r="8" spans="1:7" ht="30" customHeight="1" x14ac:dyDescent="0.15">
      <c r="A8" s="164"/>
      <c r="B8" s="165"/>
      <c r="C8" s="189"/>
      <c r="D8" s="166"/>
      <c r="E8" s="167">
        <f t="shared" si="1"/>
        <v>0</v>
      </c>
      <c r="F8" s="168"/>
      <c r="G8" s="169">
        <f t="shared" si="0"/>
        <v>0</v>
      </c>
    </row>
    <row r="9" spans="1:7" ht="30" customHeight="1" x14ac:dyDescent="0.15">
      <c r="A9" s="164"/>
      <c r="B9" s="165"/>
      <c r="C9" s="189"/>
      <c r="D9" s="166"/>
      <c r="E9" s="167">
        <f t="shared" si="1"/>
        <v>0</v>
      </c>
      <c r="F9" s="168"/>
      <c r="G9" s="169">
        <f t="shared" si="0"/>
        <v>0</v>
      </c>
    </row>
    <row r="10" spans="1:7" ht="30" customHeight="1" x14ac:dyDescent="0.15">
      <c r="A10" s="164"/>
      <c r="B10" s="165"/>
      <c r="C10" s="189"/>
      <c r="D10" s="166"/>
      <c r="E10" s="167">
        <f t="shared" si="1"/>
        <v>0</v>
      </c>
      <c r="F10" s="168"/>
      <c r="G10" s="169">
        <f t="shared" si="0"/>
        <v>0</v>
      </c>
    </row>
    <row r="11" spans="1:7" ht="30" customHeight="1" x14ac:dyDescent="0.15">
      <c r="A11" s="164"/>
      <c r="B11" s="165"/>
      <c r="C11" s="189"/>
      <c r="D11" s="166"/>
      <c r="E11" s="167">
        <f t="shared" si="1"/>
        <v>0</v>
      </c>
      <c r="F11" s="168"/>
      <c r="G11" s="169">
        <f t="shared" si="0"/>
        <v>0</v>
      </c>
    </row>
    <row r="12" spans="1:7" ht="30" customHeight="1" x14ac:dyDescent="0.15">
      <c r="A12" s="164"/>
      <c r="B12" s="165"/>
      <c r="C12" s="189"/>
      <c r="D12" s="166"/>
      <c r="E12" s="167">
        <f t="shared" si="1"/>
        <v>0</v>
      </c>
      <c r="F12" s="168"/>
      <c r="G12" s="169">
        <f t="shared" si="0"/>
        <v>0</v>
      </c>
    </row>
    <row r="13" spans="1:7" ht="30" customHeight="1" x14ac:dyDescent="0.15">
      <c r="A13" s="170"/>
      <c r="B13" s="171"/>
      <c r="C13" s="190"/>
      <c r="D13" s="172"/>
      <c r="E13" s="173">
        <f>ROUND(B13*C13,2)</f>
        <v>0</v>
      </c>
      <c r="F13" s="174"/>
      <c r="G13" s="175">
        <f t="shared" si="0"/>
        <v>0</v>
      </c>
    </row>
    <row r="14" spans="1:7" ht="30" customHeight="1" x14ac:dyDescent="0.15">
      <c r="A14" s="176"/>
      <c r="B14" s="177"/>
      <c r="C14" s="191"/>
      <c r="D14" s="178" t="s">
        <v>18</v>
      </c>
      <c r="E14" s="179">
        <f>SUM(E4:E13)</f>
        <v>0</v>
      </c>
      <c r="F14" s="180"/>
      <c r="G14" s="181"/>
    </row>
    <row r="15" spans="1:7" ht="30" customHeight="1" x14ac:dyDescent="0.15">
      <c r="A15" s="182"/>
      <c r="B15" s="147"/>
      <c r="C15" s="116"/>
      <c r="D15" s="183" t="s">
        <v>19</v>
      </c>
      <c r="E15" s="184">
        <f>ROUND(SUM(G4:G13),2)</f>
        <v>0</v>
      </c>
      <c r="F15" s="185"/>
      <c r="G15" s="181"/>
    </row>
    <row r="16" spans="1:7" ht="30" customHeight="1" x14ac:dyDescent="0.15">
      <c r="A16" s="176"/>
      <c r="B16" s="177"/>
      <c r="C16" s="191"/>
      <c r="D16" s="178" t="s">
        <v>39</v>
      </c>
      <c r="E16" s="179">
        <f>E14+E15</f>
        <v>0</v>
      </c>
      <c r="F16" s="180"/>
      <c r="G16" s="181"/>
    </row>
  </sheetData>
  <sheetProtection sheet="1" formatCells="0" formatColumns="0" formatRows="0"/>
  <pageMargins left="0.43307086614173201" right="0.43307086614173201" top="0.43307086614173201" bottom="0.43307086614173201" header="0.15748031496063" footer="0.15748031496063"/>
  <pageSetup paperSize="9" orientation="landscape" horizontalDpi="1200" verticalDpi="1200" r:id="rId1"/>
  <headerFooter alignWithMargins="0">
    <oddHeader>&amp;COmissions pour  “Reconstruction de trottoirs - Division 1 : rue du Trieu et Division 2 : rue Ulysse Moury à Petit-Dour”</oddHeader>
    <oddFooter>&amp;CRéférence CCH : 865 - 20200036 - NH&amp;R&amp;P/&amp;N</oddFooter>
  </headerFooter>
  <ignoredErrors>
    <ignoredError sqref="A1:CW1000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B1:B21"/>
  <sheetViews>
    <sheetView workbookViewId="0">
      <selection activeCell="B1" sqref="B1"/>
    </sheetView>
  </sheetViews>
  <sheetFormatPr baseColWidth="10" defaultColWidth="9.140625" defaultRowHeight="12.75" x14ac:dyDescent="0.2"/>
  <cols>
    <col min="2" max="2" width="68.140625" style="28" customWidth="1"/>
  </cols>
  <sheetData>
    <row r="1" spans="2:2" x14ac:dyDescent="0.2">
      <c r="B1" s="30" t="s">
        <v>4</v>
      </c>
    </row>
    <row r="3" spans="2:2" ht="38.25" x14ac:dyDescent="0.2">
      <c r="B3" s="28" t="s">
        <v>5</v>
      </c>
    </row>
    <row r="4" spans="2:2" x14ac:dyDescent="0.2">
      <c r="B4" s="28" t="s">
        <v>6</v>
      </c>
    </row>
    <row r="5" spans="2:2" x14ac:dyDescent="0.2">
      <c r="B5" s="28" t="s">
        <v>35</v>
      </c>
    </row>
    <row r="6" spans="2:2" ht="114.75" x14ac:dyDescent="0.2">
      <c r="B6" s="29" t="s">
        <v>36</v>
      </c>
    </row>
    <row r="7" spans="2:2" ht="63.75" x14ac:dyDescent="0.2">
      <c r="B7" s="29" t="s">
        <v>41</v>
      </c>
    </row>
    <row r="8" spans="2:2" ht="51" x14ac:dyDescent="0.2">
      <c r="B8" s="29" t="s">
        <v>37</v>
      </c>
    </row>
    <row r="9" spans="2:2" ht="63.75" x14ac:dyDescent="0.2">
      <c r="B9" s="29" t="s">
        <v>7</v>
      </c>
    </row>
    <row r="10" spans="2:2" ht="25.5" x14ac:dyDescent="0.2">
      <c r="B10" s="28" t="s">
        <v>8</v>
      </c>
    </row>
    <row r="11" spans="2:2" x14ac:dyDescent="0.2">
      <c r="B11" s="28" t="s">
        <v>9</v>
      </c>
    </row>
    <row r="13" spans="2:2" x14ac:dyDescent="0.2">
      <c r="B13" s="28" t="s">
        <v>10</v>
      </c>
    </row>
    <row r="15" spans="2:2" x14ac:dyDescent="0.2">
      <c r="B15" s="28" t="s">
        <v>11</v>
      </c>
    </row>
    <row r="16" spans="2:2" x14ac:dyDescent="0.2">
      <c r="B16" s="28" t="s">
        <v>1</v>
      </c>
    </row>
    <row r="17" spans="2:2" x14ac:dyDescent="0.2">
      <c r="B17" s="28" t="s">
        <v>66</v>
      </c>
    </row>
    <row r="18" spans="2:2" x14ac:dyDescent="0.2">
      <c r="B18" s="28" t="s">
        <v>67</v>
      </c>
    </row>
    <row r="19" spans="2:2" x14ac:dyDescent="0.2">
      <c r="B19" s="78" t="s">
        <v>68</v>
      </c>
    </row>
    <row r="20" spans="2:2" x14ac:dyDescent="0.2">
      <c r="B20" s="28" t="s">
        <v>69</v>
      </c>
    </row>
    <row r="21" spans="2:2" x14ac:dyDescent="0.2">
      <c r="B21" s="28" t="s">
        <v>70</v>
      </c>
    </row>
  </sheetData>
  <pageMargins left="0.75" right="0.75" top="1" bottom="1" header="0.5" footer="0.5"/>
  <pageSetup paperSize="9" orientation="portrait" horizontalDpi="1200" verticalDpi="1200" r:id="rId1"/>
  <ignoredErrors>
    <ignoredError sqref="A1:CW1000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B20"/>
  <sheetViews>
    <sheetView workbookViewId="0">
      <selection activeCell="B2" sqref="B2"/>
    </sheetView>
  </sheetViews>
  <sheetFormatPr baseColWidth="10" defaultColWidth="9.140625" defaultRowHeight="12.75" x14ac:dyDescent="0.2"/>
  <cols>
    <col min="1" max="1" width="21.7109375" style="80" customWidth="1"/>
    <col min="2" max="2" width="76.85546875" style="80" customWidth="1"/>
    <col min="3" max="3" width="9.140625" style="80" customWidth="1"/>
    <col min="4" max="16384" width="9.140625" style="80"/>
  </cols>
  <sheetData>
    <row r="2" spans="1:2" x14ac:dyDescent="0.2">
      <c r="A2" s="80" t="s">
        <v>79</v>
      </c>
      <c r="B2" s="80" t="s">
        <v>80</v>
      </c>
    </row>
    <row r="3" spans="1:2" x14ac:dyDescent="0.2">
      <c r="A3" s="79" t="s">
        <v>42</v>
      </c>
      <c r="B3" s="79" t="s">
        <v>43</v>
      </c>
    </row>
    <row r="4" spans="1:2" x14ac:dyDescent="0.2">
      <c r="A4" s="81" t="s">
        <v>12</v>
      </c>
      <c r="B4" s="80" t="s">
        <v>44</v>
      </c>
    </row>
    <row r="5" spans="1:2" x14ac:dyDescent="0.2">
      <c r="A5" s="81" t="s">
        <v>20</v>
      </c>
      <c r="B5" s="80" t="s">
        <v>45</v>
      </c>
    </row>
    <row r="6" spans="1:2" x14ac:dyDescent="0.2">
      <c r="A6" s="81" t="s">
        <v>46</v>
      </c>
      <c r="B6" s="82" t="s">
        <v>47</v>
      </c>
    </row>
    <row r="7" spans="1:2" x14ac:dyDescent="0.2">
      <c r="A7" s="79" t="s">
        <v>48</v>
      </c>
      <c r="B7" s="79" t="s">
        <v>49</v>
      </c>
    </row>
    <row r="8" spans="1:2" x14ac:dyDescent="0.2">
      <c r="A8" s="83" t="s">
        <v>12</v>
      </c>
      <c r="B8" s="84" t="s">
        <v>50</v>
      </c>
    </row>
    <row r="9" spans="1:2" ht="25.5" x14ac:dyDescent="0.2">
      <c r="A9" s="83" t="s">
        <v>16</v>
      </c>
      <c r="B9" s="85" t="s">
        <v>51</v>
      </c>
    </row>
    <row r="10" spans="1:2" x14ac:dyDescent="0.2">
      <c r="A10" s="79" t="s">
        <v>52</v>
      </c>
      <c r="B10" s="86" t="s">
        <v>53</v>
      </c>
    </row>
    <row r="11" spans="1:2" ht="51" x14ac:dyDescent="0.2">
      <c r="A11" s="81" t="s">
        <v>54</v>
      </c>
      <c r="B11" s="82" t="s">
        <v>55</v>
      </c>
    </row>
    <row r="12" spans="1:2" x14ac:dyDescent="0.2">
      <c r="A12" s="81" t="s">
        <v>20</v>
      </c>
      <c r="B12" s="80" t="s">
        <v>56</v>
      </c>
    </row>
    <row r="13" spans="1:2" x14ac:dyDescent="0.2">
      <c r="A13" s="81" t="s">
        <v>57</v>
      </c>
      <c r="B13" s="82" t="s">
        <v>58</v>
      </c>
    </row>
    <row r="14" spans="1:2" x14ac:dyDescent="0.2">
      <c r="A14" s="81" t="s">
        <v>12</v>
      </c>
      <c r="B14" s="80" t="s">
        <v>59</v>
      </c>
    </row>
    <row r="15" spans="1:2" ht="309.75" customHeight="1" x14ac:dyDescent="0.2">
      <c r="A15" s="81" t="s">
        <v>0</v>
      </c>
      <c r="B15" s="87" t="s">
        <v>72</v>
      </c>
    </row>
    <row r="16" spans="1:2" x14ac:dyDescent="0.2">
      <c r="A16" s="81" t="s">
        <v>21</v>
      </c>
      <c r="B16" s="80" t="s">
        <v>60</v>
      </c>
    </row>
    <row r="17" spans="1:2" x14ac:dyDescent="0.2">
      <c r="A17" s="81" t="s">
        <v>13</v>
      </c>
      <c r="B17" s="82" t="s">
        <v>61</v>
      </c>
    </row>
    <row r="18" spans="1:2" x14ac:dyDescent="0.2">
      <c r="A18" s="81" t="s">
        <v>62</v>
      </c>
      <c r="B18" s="82" t="s">
        <v>77</v>
      </c>
    </row>
    <row r="19" spans="1:2" x14ac:dyDescent="0.2">
      <c r="A19" s="81" t="s">
        <v>16</v>
      </c>
      <c r="B19" s="82" t="s">
        <v>63</v>
      </c>
    </row>
    <row r="20" spans="1:2" ht="51" x14ac:dyDescent="0.2">
      <c r="A20" s="81" t="s">
        <v>64</v>
      </c>
      <c r="B20" s="82" t="s">
        <v>65</v>
      </c>
    </row>
  </sheetData>
  <pageMargins left="0.75" right="0.75" top="1" bottom="1" header="0.5" footer="0.5"/>
  <pageSetup paperSize="9" orientation="portrait" r:id="rId1"/>
  <ignoredErrors>
    <ignoredError sqref="A1:CW10001" numberStoredAsText="1"/>
  </ignoredError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Aperçu Offre</vt:lpstr>
      <vt:lpstr>Postes</vt:lpstr>
      <vt:lpstr>Omissions</vt:lpstr>
      <vt:lpstr>3P</vt:lpstr>
      <vt:lpstr>Légende</vt:lpstr>
      <vt:lpstr>Postes!Impression_des_titres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3P</dc:creator>
  <cp:keywords/>
  <dc:description/>
  <cp:lastModifiedBy>Nadège HUART</cp:lastModifiedBy>
  <cp:lastPrinted>2012-04-05T13:12:06Z</cp:lastPrinted>
  <dcterms:created xsi:type="dcterms:W3CDTF">2004-01-29T18:35:10Z</dcterms:created>
  <dcterms:modified xsi:type="dcterms:W3CDTF">2020-10-22T12:44:49Z</dcterms:modified>
  <cp:category/>
  <cp:contentStatus/>
</cp:coreProperties>
</file>